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AREMA 2027" sheetId="1" r:id="rId4"/>
  </sheets>
  <definedNames/>
  <calcPr/>
  <extLst>
    <ext uri="GoogleSheetsCustomDataVersion2">
      <go:sheetsCustomData xmlns:go="http://customooxmlschemas.google.com/" r:id="rId5" roundtripDataChecksum="/x+STsWRwM11hgJoTWmvA0UdI490tvR8il1+4mPcOuM="/>
    </ext>
  </extLst>
</workbook>
</file>

<file path=xl/sharedStrings.xml><?xml version="1.0" encoding="utf-8"?>
<sst xmlns="http://schemas.openxmlformats.org/spreadsheetml/2006/main" count="161" uniqueCount="132">
  <si>
    <t>BAREMA - SELEÇÃO PPGCV INGRESSO 2027</t>
  </si>
  <si>
    <t>1. Atividades Acadêmicas</t>
  </si>
  <si>
    <t>Atividades</t>
  </si>
  <si>
    <t>Pontuação</t>
  </si>
  <si>
    <t>Cálculo</t>
  </si>
  <si>
    <t>Quantidade</t>
  </si>
  <si>
    <t>Calculado</t>
  </si>
  <si>
    <t>Obtido</t>
  </si>
  <si>
    <t>Bolsa de Iniciação Científica (CNPq, FAPERJ, FAPUR)</t>
  </si>
  <si>
    <t>5,0 pts/semestre</t>
  </si>
  <si>
    <t xml:space="preserve"> máx. 20 pts</t>
  </si>
  <si>
    <t>Iniciação Científica Voluntária</t>
  </si>
  <si>
    <t>3,0pts/semestre</t>
  </si>
  <si>
    <t xml:space="preserve"> máx. 12 pts</t>
  </si>
  <si>
    <t xml:space="preserve">Bolsa de Monitoria </t>
  </si>
  <si>
    <t xml:space="preserve"> 5,0 pts/semestre</t>
  </si>
  <si>
    <t xml:space="preserve"> máx. 10pts</t>
  </si>
  <si>
    <t>Monitoria voluntária exercida</t>
  </si>
  <si>
    <t>2,5 pts/semestre</t>
  </si>
  <si>
    <t xml:space="preserve">Bolsa de Extensão </t>
  </si>
  <si>
    <t>1,0 pts/mês</t>
  </si>
  <si>
    <t xml:space="preserve">Bolsas de aperfeiçoamento ou de apoio técnico   </t>
  </si>
  <si>
    <t>10 pts</t>
  </si>
  <si>
    <t xml:space="preserve"> máx.10 pts</t>
  </si>
  <si>
    <t xml:space="preserve">Curso de Especialização de interesse nas áreas de pesquisa do PPGCV – 360 horas  </t>
  </si>
  <si>
    <t>10 pts/curso</t>
  </si>
  <si>
    <t xml:space="preserve">máx. 10 pts </t>
  </si>
  <si>
    <t>Cursos de interesse nas áreas de pesquisa do PPGCV  (presencial ou online)</t>
  </si>
  <si>
    <t>0,5 pts/20 horas (proporcional)</t>
  </si>
  <si>
    <t>máx.10 pts</t>
  </si>
  <si>
    <t>Participação eventos científicos  (congressos, seminários, simpósios, ciclos de palestras, workshop)</t>
  </si>
  <si>
    <t>0,5 pts/evento</t>
  </si>
  <si>
    <t>máx. 5 pts</t>
  </si>
  <si>
    <t>Mestrado na área e áreas afins de Ciências Veterinárias</t>
  </si>
  <si>
    <t>20 pts</t>
  </si>
  <si>
    <t xml:space="preserve"> max. 20 pts</t>
  </si>
  <si>
    <t>Residência na área e áreas afins de Ciências Veterinárias</t>
  </si>
  <si>
    <t xml:space="preserve">Estágios não curriculares na área de Ciências Veterinárias, Biológicas e da Saúde  </t>
  </si>
  <si>
    <t>0,1 pt/mês</t>
  </si>
  <si>
    <t>max. 10 pts</t>
  </si>
  <si>
    <t>1.13</t>
  </si>
  <si>
    <t xml:space="preserve">Membro Representante de Estudantes de Graduação ou Pós-graduação em Comissões/Colegiados </t>
  </si>
  <si>
    <t>1,0 pt/mês</t>
  </si>
  <si>
    <t>1.14</t>
  </si>
  <si>
    <t>Participação em atividades de extensão: grupos de estudos, projetos, programas, organização de eventos</t>
  </si>
  <si>
    <t>1,0 pt/atividade</t>
  </si>
  <si>
    <t>max 5 pts</t>
  </si>
  <si>
    <t>1.15</t>
  </si>
  <si>
    <t>Participação em palestra avulsa (presencial ou online)</t>
  </si>
  <si>
    <t>0,1 pt/palestra</t>
  </si>
  <si>
    <t>max 1 pt</t>
  </si>
  <si>
    <t>Total (Item 1) (Máx. 30 pontos) (N1)</t>
  </si>
  <si>
    <t>2. Produção Científica e Tecnológica</t>
  </si>
  <si>
    <r>
      <rPr>
        <rFont val="Arial"/>
        <color rgb="FF000000"/>
        <sz val="8.0"/>
      </rPr>
      <t xml:space="preserve">Artigos Publicados (ou com carta de aceite)  na área de Ciências Veterinárias, Biológicas e da Saúde em Periódico, com corpo editorial e indexada - </t>
    </r>
    <r>
      <rPr>
        <rFont val="Arial"/>
        <b/>
        <color rgb="FF000000"/>
        <sz val="8.0"/>
      </rPr>
      <t>JCR &gt;2,5</t>
    </r>
  </si>
  <si>
    <t>5,0 pts/artigo</t>
  </si>
  <si>
    <t>max. 40 pts</t>
  </si>
  <si>
    <r>
      <rPr>
        <rFont val="Arial"/>
        <color rgb="FF000000"/>
        <sz val="8.0"/>
      </rPr>
      <t xml:space="preserve">Artigos Publicados (ou com carta de aceite)  na área de Ciências Veterinárias, Biológicas e da Saúde em Periódico, com corpo editorial e indexada - </t>
    </r>
    <r>
      <rPr>
        <rFont val="Arial"/>
        <b/>
        <color rgb="FF000000"/>
        <sz val="8.0"/>
      </rPr>
      <t>1,5 ≥ JCR ≤ 2,5</t>
    </r>
  </si>
  <si>
    <t>4,0 pts/artigo</t>
  </si>
  <si>
    <t>max. 30 pts</t>
  </si>
  <si>
    <r>
      <rPr>
        <rFont val="Aptos"/>
        <color rgb="FF000000"/>
        <sz val="8.0"/>
      </rPr>
      <t xml:space="preserve">Artigos Publicados (ou com carta de aceite)  na área de Ciências Veterinárias, Biológicas e da Saúde em Periódico, com corpo editorial e indexada - </t>
    </r>
    <r>
      <rPr>
        <rFont val="Aptos"/>
        <b/>
        <color rgb="FF000000"/>
        <sz val="8.0"/>
      </rPr>
      <t>1,0 ≥ JCR &lt; 1,5</t>
    </r>
  </si>
  <si>
    <t>3,0 pts/artigo</t>
  </si>
  <si>
    <t>max. 20 pts</t>
  </si>
  <si>
    <t>2.4</t>
  </si>
  <si>
    <r>
      <rPr>
        <rFont val="Aptos"/>
        <color rgb="FF000000"/>
        <sz val="8.0"/>
      </rPr>
      <t xml:space="preserve">Artigos Publicados (ou com carta de aceite)  na área de Ciências Veterinárias, Biológicas e da Saúde em Periódico, com corpo editorial e indexada - </t>
    </r>
    <r>
      <rPr>
        <rFont val="Aptos"/>
        <b/>
        <color rgb="FF000000"/>
        <sz val="8.0"/>
      </rPr>
      <t>0,5 ≤ JCR &lt; 1,0</t>
    </r>
  </si>
  <si>
    <t>2,0 pts/artigo</t>
  </si>
  <si>
    <t>2.5</t>
  </si>
  <si>
    <r>
      <rPr>
        <rFont val="Aptos"/>
        <color rgb="FF000000"/>
        <sz val="8.0"/>
      </rPr>
      <t xml:space="preserve">Artigos Publicados (ou com carta de aceite)  na área de Ciências Veterinárias, Biológicas e da Saúde em Periódico, com corpo editorial e indexada - </t>
    </r>
    <r>
      <rPr>
        <rFont val="Aptos"/>
        <b/>
        <color rgb="FF000000"/>
        <sz val="8.0"/>
      </rPr>
      <t>JCR &lt; 0,5</t>
    </r>
  </si>
  <si>
    <t>1,0 pts/artigo</t>
  </si>
  <si>
    <t>2.6</t>
  </si>
  <si>
    <r>
      <rPr>
        <rFont val="Aptos"/>
        <color rgb="FF000000"/>
        <sz val="8.0"/>
      </rPr>
      <t xml:space="preserve">Artigos Publicados (ou com carta de aceite)  na área de Ciências Veterinárias, Biológicas e da Saúde em Periódico, com corpo editorial e indexada - </t>
    </r>
    <r>
      <rPr>
        <rFont val="Aptos"/>
        <b/>
        <color rgb="FF000000"/>
        <sz val="8.0"/>
      </rPr>
      <t>sem JCR</t>
    </r>
  </si>
  <si>
    <t>0,5 pt/artigo</t>
  </si>
  <si>
    <t>max. 5 pts</t>
  </si>
  <si>
    <t>2.7</t>
  </si>
  <si>
    <t>Resumos Apresentados em Eventos Científicos (formato de pôster) na área de Ciências Veterinárias, Biológicas e da Saúde</t>
  </si>
  <si>
    <t>0,3 pt/resumo</t>
  </si>
  <si>
    <t>2.8</t>
  </si>
  <si>
    <t xml:space="preserve">Resumos Apresentados em Eventos Científicos (formato apresentação oral) na área de Ciências Veterinárias, Biológicas e da Saúde em Periódico </t>
  </si>
  <si>
    <t xml:space="preserve">0,5 pt/resumo </t>
  </si>
  <si>
    <t xml:space="preserve">max. 15 pts </t>
  </si>
  <si>
    <t>2.9</t>
  </si>
  <si>
    <t xml:space="preserve">Publicação de Livro como autor   </t>
  </si>
  <si>
    <t>5,0 pts/livro</t>
  </si>
  <si>
    <t xml:space="preserve"> max. 10 pts</t>
  </si>
  <si>
    <t>2.10</t>
  </si>
  <si>
    <t>Publicação de Capítulo de Livro e demais autores</t>
  </si>
  <si>
    <t xml:space="preserve"> 2,5 pts/capítulo</t>
  </si>
  <si>
    <t>2.11</t>
  </si>
  <si>
    <t xml:space="preserve">Publicação em revistas (magazines), boletins e folhetos técnicos na área de Ciências Veterinárias, Biológicas e da Saúde   </t>
  </si>
  <si>
    <t>1,0 pt/trabalho</t>
  </si>
  <si>
    <t>2.12</t>
  </si>
  <si>
    <t>Patentes depositada na área de Ciências Veterinárias, Biológicas e da Saúde</t>
  </si>
  <si>
    <t>5,0 pts/patente</t>
  </si>
  <si>
    <t>max 20 pts</t>
  </si>
  <si>
    <t>2.13</t>
  </si>
  <si>
    <t>Patente concedida na área de Ciências Veterinárias, Biológicas e da Saúde</t>
  </si>
  <si>
    <t>10,0 pts/patente</t>
  </si>
  <si>
    <t>2.14</t>
  </si>
  <si>
    <t>Patente licenciada na área de Ciências Veterinárias, Biológicas e da Saúde</t>
  </si>
  <si>
    <t>20,0 pts/patente</t>
  </si>
  <si>
    <t>2.15</t>
  </si>
  <si>
    <t>Registro de software ou outro produto, processo ou inovação tecnológica na área de Ciências Veterinárias, Biológicas e da Saúde</t>
  </si>
  <si>
    <t>3,0 pts/registro</t>
  </si>
  <si>
    <t>max 6 pts</t>
  </si>
  <si>
    <t>2.16</t>
  </si>
  <si>
    <t>Prêmios obtidos em Eventos Científicos na área de Ciências Veterinárias, Biológicas e da Saúde</t>
  </si>
  <si>
    <t>1,0 pt/prêmio</t>
  </si>
  <si>
    <t xml:space="preserve"> max. 5,0 pts</t>
  </si>
  <si>
    <t>Total (Item 2) (Máx. 40 pontos )  (N2)</t>
  </si>
  <si>
    <t xml:space="preserve">  </t>
  </si>
  <si>
    <t>3.  Experiência Profissional relacionada às Ciências Veterinárias, Biológicas e da Saúde</t>
  </si>
  <si>
    <t xml:space="preserve">Trabalho Remunerado </t>
  </si>
  <si>
    <t>0,3 pt/mês</t>
  </si>
  <si>
    <t xml:space="preserve">Palestras ministradas ou equivalentes, participação em bancas de conclusão de curso </t>
  </si>
  <si>
    <t>1 pt</t>
  </si>
  <si>
    <t xml:space="preserve"> max. 10 pts </t>
  </si>
  <si>
    <t xml:space="preserve">Aulas e cursos ministrados em Ensino Fundamental, Ensino Técnico, Médio, Ensino Superior, Especializações . </t>
  </si>
  <si>
    <t>0,1 pt/hora</t>
  </si>
  <si>
    <t>máx. 15 pts</t>
  </si>
  <si>
    <t xml:space="preserve">Orientações e/ou co-orientações em estágios oficiais, monitoria, iniciação científica, monografia de final de curso, aperfeiçoamento ou apoio técnico  </t>
  </si>
  <si>
    <t>1 pt/orientado</t>
  </si>
  <si>
    <t xml:space="preserve"> máx. 10 pts </t>
  </si>
  <si>
    <t>Orientação e/ou preceptoria em cursos de especialização na área de Ciências Veterinárias, Biológicas e da Saúde</t>
  </si>
  <si>
    <t>1 pt/semestre</t>
  </si>
  <si>
    <t xml:space="preserve">Consultoria a órgãos oficiais na área de Ciências Veterinárias, Biológicas e da Saúde  </t>
  </si>
  <si>
    <t>2,5 pts/consultoria</t>
  </si>
  <si>
    <t>máx. 10 pts</t>
  </si>
  <si>
    <t>Participação em Convênios/Contrato  (Parceria com empresas públicas ou privadas)</t>
  </si>
  <si>
    <t>2,0 pts/participação</t>
  </si>
  <si>
    <t>Participação em projetos de pesquisa financiados por instituições públicas ou privadas</t>
  </si>
  <si>
    <r>
      <rPr>
        <rFont val="Aptos"/>
        <b/>
        <color rgb="FF000000"/>
        <sz val="8.0"/>
      </rPr>
      <t>Total (Item 3) (Máx.</t>
    </r>
    <r>
      <rPr>
        <rFont val="Aptos"/>
        <b/>
        <color rgb="FFFF0000"/>
        <sz val="8.0"/>
      </rPr>
      <t xml:space="preserve"> </t>
    </r>
    <r>
      <rPr>
        <rFont val="Aptos"/>
        <b/>
        <color rgb="FF000000"/>
        <sz val="8.0"/>
      </rPr>
      <t>30 pontos) (N3)</t>
    </r>
  </si>
  <si>
    <t>NOTA FINAL = (N1+N2+N3 )</t>
  </si>
  <si>
    <t>APÓS PREENCHER SELECIONE A TABELA E IMPRIMA EM PDF COM A SEGUINTE CONFIGURAÇÃO: MODO RETRATO, MARGENS ESTREITAS E AJUSTAR A IMPRESSÃO À PÁGINA.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</si>
</sst>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\.m"/>
  </numFmts>
  <fonts count="14">
    <font>
      <sz val="11.0"/>
      <color theme="1"/>
      <name val="Arial"/>
      <scheme val="minor"/>
    </font>
    <font>
      <b/>
      <sz val="11.0"/>
      <color theme="1"/>
      <name val="Aptos"/>
    </font>
    <font/>
    <font>
      <sz val="11.0"/>
      <color theme="1"/>
      <name val="Aptos"/>
    </font>
    <font>
      <b/>
      <sz val="10.0"/>
      <color theme="1"/>
      <name val="Aptos"/>
    </font>
    <font>
      <b/>
      <sz val="8.0"/>
      <color rgb="FF000000"/>
      <name val="Aptos"/>
    </font>
    <font>
      <b/>
      <sz val="8.0"/>
      <color theme="1"/>
      <name val="Aptos"/>
    </font>
    <font>
      <sz val="8.0"/>
      <color theme="1"/>
      <name val="Aptos"/>
    </font>
    <font>
      <sz val="8.0"/>
      <color rgb="FF000000"/>
      <name val="Aptos"/>
    </font>
    <font>
      <sz val="8.0"/>
      <color rgb="FF000000"/>
      <name val="Arial"/>
    </font>
    <font>
      <sz val="8.0"/>
      <color theme="1"/>
      <name val="Arial"/>
    </font>
    <font>
      <b/>
      <sz val="10.0"/>
      <color rgb="FF000000"/>
      <name val="Aptos"/>
    </font>
    <font>
      <sz val="10.0"/>
      <color rgb="FF000000"/>
      <name val="Aptos"/>
    </font>
    <font>
      <sz val="10.0"/>
      <color theme="1"/>
      <name val="Aptos"/>
    </font>
  </fonts>
  <fills count="9">
    <fill>
      <patternFill patternType="none"/>
    </fill>
    <fill>
      <patternFill patternType="lightGray"/>
    </fill>
    <fill>
      <patternFill patternType="solid">
        <fgColor rgb="FFA8D08D"/>
        <bgColor rgb="FFA8D08D"/>
      </patternFill>
    </fill>
    <fill>
      <patternFill patternType="solid">
        <fgColor rgb="FFE2EFD9"/>
        <bgColor rgb="FFE2EFD9"/>
      </patternFill>
    </fill>
    <fill>
      <patternFill patternType="solid">
        <fgColor rgb="FFD8D8D8"/>
        <bgColor rgb="FFD8D8D8"/>
      </patternFill>
    </fill>
    <fill>
      <patternFill patternType="solid">
        <fgColor rgb="FFF2F2F2"/>
        <bgColor rgb="FFF2F2F2"/>
      </patternFill>
    </fill>
    <fill>
      <patternFill patternType="solid">
        <fgColor rgb="FFEFEFEF"/>
        <bgColor rgb="FFEFEFEF"/>
      </patternFill>
    </fill>
    <fill>
      <patternFill patternType="solid">
        <fgColor rgb="FFD9D9D9"/>
        <bgColor rgb="FFD9D9D9"/>
      </patternFill>
    </fill>
    <fill>
      <patternFill patternType="solid">
        <fgColor rgb="FF00FF00"/>
        <bgColor rgb="FF00FF00"/>
      </patternFill>
    </fill>
  </fills>
  <borders count="14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top/>
    </border>
    <border>
      <right style="thin">
        <color rgb="FF000000"/>
      </right>
      <top/>
    </border>
    <border>
      <left style="thin">
        <color rgb="FF000000"/>
      </left>
      <top/>
      <bottom style="thin">
        <color rgb="FF000000"/>
      </bottom>
    </border>
    <border>
      <top/>
      <bottom style="thin">
        <color rgb="FF000000"/>
      </bottom>
    </border>
    <border>
      <right style="thin">
        <color rgb="FF000000"/>
      </right>
      <top/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60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vertical="center"/>
    </xf>
    <xf borderId="2" fillId="0" fontId="2" numFmtId="0" xfId="0" applyBorder="1" applyFont="1"/>
    <xf borderId="3" fillId="0" fontId="2" numFmtId="0" xfId="0" applyBorder="1" applyFont="1"/>
    <xf borderId="0" fillId="0" fontId="3" numFmtId="0" xfId="0" applyFont="1"/>
    <xf borderId="1" fillId="3" fontId="4" numFmtId="0" xfId="0" applyAlignment="1" applyBorder="1" applyFill="1" applyFont="1">
      <alignment horizontal="center"/>
    </xf>
    <xf borderId="4" fillId="4" fontId="5" numFmtId="0" xfId="0" applyAlignment="1" applyBorder="1" applyFill="1" applyFont="1">
      <alignment horizontal="center" shrinkToFit="0" vertical="center" wrapText="1"/>
    </xf>
    <xf borderId="5" fillId="0" fontId="2" numFmtId="0" xfId="0" applyBorder="1" applyFont="1"/>
    <xf borderId="6" fillId="4" fontId="5" numFmtId="0" xfId="0" applyAlignment="1" applyBorder="1" applyFill="1" applyFont="1">
      <alignment horizontal="center" shrinkToFit="0" vertical="center" wrapText="1"/>
    </xf>
    <xf borderId="7" fillId="0" fontId="2" numFmtId="0" xfId="0" applyBorder="1" applyFont="1"/>
    <xf borderId="8" fillId="4" fontId="6" numFmtId="0" xfId="0" applyAlignment="1" applyBorder="1" applyFill="1" applyFont="1">
      <alignment horizontal="center" vertical="center"/>
    </xf>
    <xf borderId="9" fillId="0" fontId="2" numFmtId="0" xfId="0" applyBorder="1" applyFont="1"/>
    <xf borderId="10" fillId="0" fontId="2" numFmtId="0" xfId="0" applyBorder="1" applyFont="1"/>
    <xf borderId="0" fillId="0" fontId="7" numFmtId="0" xfId="0" applyFont="1"/>
    <xf borderId="11" fillId="0" fontId="2" numFmtId="0" xfId="0" applyBorder="1" applyFont="1"/>
    <xf borderId="12" fillId="0" fontId="2" numFmtId="0" xfId="0" applyBorder="1" applyFont="1"/>
    <xf borderId="13" fillId="4" fontId="5" numFmtId="0" xfId="0" applyAlignment="1" applyBorder="1" applyFill="1" applyFont="1">
      <alignment horizontal="center" shrinkToFit="0" vertical="center" wrapText="1"/>
    </xf>
    <xf borderId="13" fillId="4" fontId="6" numFmtId="0" xfId="0" applyAlignment="1" applyBorder="1" applyFill="1" applyFont="1">
      <alignment horizontal="center" vertical="center"/>
    </xf>
    <xf borderId="13" fillId="0" fontId="7" numFmtId="164" xfId="0" applyAlignment="1" applyBorder="1" applyFont="1" applyNumberFormat="1">
      <alignment horizontal="center" vertical="center"/>
    </xf>
    <xf borderId="13" fillId="0" fontId="8" numFmtId="0" xfId="0" applyAlignment="1" applyBorder="1" applyFont="1">
      <alignment horizontal="left" shrinkToFit="0" vertical="center" wrapText="1"/>
    </xf>
    <xf borderId="13" fillId="0" fontId="8" numFmtId="0" xfId="0" applyAlignment="1" applyBorder="1" applyFont="1">
      <alignment horizontal="center" shrinkToFit="0" vertical="center" wrapText="1"/>
    </xf>
    <xf borderId="13" fillId="0" fontId="7" numFmtId="0" xfId="0" applyAlignment="1" applyBorder="1" applyFont="1">
      <alignment horizontal="center" vertical="center"/>
    </xf>
    <xf borderId="13" fillId="5" fontId="7" numFmtId="0" xfId="0" applyAlignment="1" applyBorder="1" applyFill="1" applyFont="1">
      <alignment horizontal="center" vertical="center"/>
    </xf>
    <xf borderId="13" fillId="0" fontId="9" numFmtId="0" xfId="0" applyAlignment="1" applyBorder="1" applyFont="1">
      <alignment horizontal="left" shrinkToFit="0" vertical="center" wrapText="1"/>
    </xf>
    <xf borderId="13" fillId="0" fontId="9" numFmtId="0" xfId="0" applyAlignment="1" applyBorder="1" applyFont="1">
      <alignment horizontal="center" shrinkToFit="0" vertical="center" wrapText="1"/>
    </xf>
    <xf borderId="13" fillId="0" fontId="10" numFmtId="0" xfId="0" applyAlignment="1" applyBorder="1" applyFont="1">
      <alignment horizontal="center" vertical="center"/>
    </xf>
    <xf borderId="13" fillId="0" fontId="10" numFmtId="0" xfId="0" applyAlignment="1" applyBorder="1" applyFont="1">
      <alignment horizontal="center" shrinkToFit="0" wrapText="1"/>
    </xf>
    <xf borderId="13" fillId="0" fontId="10" numFmtId="0" xfId="0" applyAlignment="1" applyBorder="1" applyFont="1">
      <alignment horizontal="center"/>
    </xf>
    <xf borderId="13" fillId="0" fontId="10" numFmtId="164" xfId="0" applyAlignment="1" applyBorder="1" applyFont="1" applyNumberFormat="1">
      <alignment horizontal="center" vertical="center"/>
    </xf>
    <xf borderId="13" fillId="0" fontId="7" numFmtId="0" xfId="0" applyAlignment="1" applyBorder="1" applyFont="1">
      <alignment horizontal="left" shrinkToFit="0" vertical="center" wrapText="1"/>
    </xf>
    <xf borderId="13" fillId="0" fontId="7" numFmtId="0" xfId="0" applyAlignment="1" applyBorder="1" applyFont="1">
      <alignment shrinkToFit="0" vertical="center" wrapText="1"/>
    </xf>
    <xf borderId="13" fillId="0" fontId="7" numFmtId="0" xfId="0" applyAlignment="1" applyBorder="1" applyFont="1">
      <alignment horizontal="center"/>
    </xf>
    <xf borderId="1" fillId="4" fontId="5" numFmtId="0" xfId="0" applyAlignment="1" applyBorder="1" applyFill="1" applyFont="1">
      <alignment horizontal="left" shrinkToFit="0" vertical="center" wrapText="1"/>
    </xf>
    <xf borderId="13" fillId="4" fontId="8" numFmtId="0" xfId="0" applyAlignment="1" applyBorder="1" applyFill="1" applyFont="1">
      <alignment horizontal="center" shrinkToFit="0" vertical="center" wrapText="1"/>
    </xf>
    <xf borderId="13" fillId="4" fontId="7" numFmtId="0" xfId="0" applyAlignment="1" applyBorder="1" applyFill="1" applyFont="1">
      <alignment horizontal="center" vertical="center"/>
    </xf>
    <xf borderId="1" fillId="3" fontId="4" numFmtId="0" xfId="0" applyAlignment="1" applyBorder="1" applyFill="1" applyFont="1">
      <alignment horizontal="center" vertical="center"/>
    </xf>
    <xf borderId="1" fillId="4" fontId="6" numFmtId="0" xfId="0" applyAlignment="1" applyBorder="1" applyFill="1" applyFont="1">
      <alignment horizontal="center" vertical="center"/>
    </xf>
    <xf borderId="13" fillId="0" fontId="9" numFmtId="0" xfId="0" applyAlignment="1" applyBorder="1" applyFont="1">
      <alignment horizontal="center" readingOrder="0" vertical="center"/>
    </xf>
    <xf borderId="13" fillId="0" fontId="9" numFmtId="0" xfId="0" applyAlignment="1" applyBorder="1" applyFont="1">
      <alignment horizontal="left" readingOrder="0" shrinkToFit="0" vertical="center" wrapText="1"/>
    </xf>
    <xf borderId="13" fillId="0" fontId="9" numFmtId="0" xfId="0" applyAlignment="1" applyBorder="1" applyFont="1">
      <alignment horizontal="center" readingOrder="0" shrinkToFit="0" vertical="center" wrapText="1"/>
    </xf>
    <xf borderId="13" fillId="0" fontId="10" numFmtId="0" xfId="0" applyAlignment="1" applyBorder="1" applyFont="1">
      <alignment horizontal="center" readingOrder="0" vertical="center"/>
    </xf>
    <xf borderId="1" fillId="6" fontId="5" numFmtId="0" xfId="0" applyAlignment="1" applyBorder="1" applyFill="1" applyFont="1">
      <alignment horizontal="left" shrinkToFit="0" vertical="center" wrapText="1"/>
    </xf>
    <xf borderId="13" fillId="6" fontId="5" numFmtId="0" xfId="0" applyAlignment="1" applyBorder="1" applyFill="1" applyFont="1">
      <alignment horizontal="center" shrinkToFit="0" vertical="center" wrapText="1"/>
    </xf>
    <xf borderId="13" fillId="6" fontId="7" numFmtId="0" xfId="0" applyAlignment="1" applyBorder="1" applyFill="1" applyFont="1">
      <alignment horizontal="center" vertical="center"/>
    </xf>
    <xf borderId="13" fillId="6" fontId="6" numFmtId="0" xfId="0" applyAlignment="1" applyBorder="1" applyFill="1" applyFont="1">
      <alignment horizontal="center" vertical="center"/>
    </xf>
    <xf borderId="4" fillId="7" fontId="5" numFmtId="0" xfId="0" applyAlignment="1" applyBorder="1" applyFill="1" applyFont="1">
      <alignment horizontal="center" shrinkToFit="0" vertical="center" wrapText="1"/>
    </xf>
    <xf borderId="0" fillId="0" fontId="7" numFmtId="0" xfId="0" applyAlignment="1" applyFont="1">
      <alignment horizontal="left"/>
    </xf>
    <xf borderId="13" fillId="5" fontId="10" numFmtId="0" xfId="0" applyAlignment="1" applyBorder="1" applyFill="1" applyFont="1">
      <alignment horizontal="center" readingOrder="0" vertical="center"/>
    </xf>
    <xf borderId="1" fillId="5" fontId="5" numFmtId="0" xfId="0" applyAlignment="1" applyBorder="1" applyFill="1" applyFont="1">
      <alignment horizontal="left" shrinkToFit="0" vertical="center" wrapText="1"/>
    </xf>
    <xf borderId="13" fillId="5" fontId="8" numFmtId="0" xfId="0" applyAlignment="1" applyBorder="1" applyFill="1" applyFont="1">
      <alignment horizontal="center" shrinkToFit="0" vertical="center" wrapText="1"/>
    </xf>
    <xf borderId="13" fillId="5" fontId="6" numFmtId="0" xfId="0" applyAlignment="1" applyBorder="1" applyFill="1" applyFont="1">
      <alignment horizontal="center" vertical="center"/>
    </xf>
    <xf borderId="1" fillId="2" fontId="11" numFmtId="0" xfId="0" applyAlignment="1" applyBorder="1" applyFill="1" applyFont="1">
      <alignment horizontal="left" shrinkToFit="0" vertical="center" wrapText="1"/>
    </xf>
    <xf borderId="13" fillId="2" fontId="12" numFmtId="0" xfId="0" applyAlignment="1" applyBorder="1" applyFill="1" applyFont="1">
      <alignment horizontal="center" shrinkToFit="0" vertical="center" wrapText="1"/>
    </xf>
    <xf borderId="13" fillId="2" fontId="13" numFmtId="0" xfId="0" applyAlignment="1" applyBorder="1" applyFill="1" applyFont="1">
      <alignment horizontal="center" vertical="center"/>
    </xf>
    <xf borderId="13" fillId="2" fontId="4" numFmtId="0" xfId="0" applyAlignment="1" applyBorder="1" applyFill="1" applyFont="1">
      <alignment horizontal="center" vertical="center"/>
    </xf>
    <xf borderId="0" fillId="0" fontId="13" numFmtId="0" xfId="0" applyFont="1"/>
    <xf borderId="1" fillId="8" fontId="4" numFmtId="0" xfId="0" applyAlignment="1" applyBorder="1" applyFill="1" applyFont="1">
      <alignment horizontal="center" shrinkToFit="0" vertical="center" wrapText="1"/>
    </xf>
    <xf borderId="0" fillId="0" fontId="7" numFmtId="0" xfId="0" applyAlignment="1" applyFont="1">
      <alignment horizontal="center" vertical="center"/>
    </xf>
    <xf borderId="0" fillId="0" fontId="7" numFmtId="0" xfId="0" applyAlignment="1" applyFont="1">
      <alignment horizontal="left" shrinkToFit="0" vertical="center" wrapText="1"/>
    </xf>
    <xf borderId="0" fillId="0" fontId="3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30</xdr:row>
      <xdr:rowOff>0</xdr:rowOff>
    </xdr:from>
    <xdr:ext cx="304800" cy="314325"/>
    <xdr:sp>
      <xdr:nvSpPr>
        <xdr:cNvPr id="3" name="Shape 3"/>
        <xdr:cNvSpPr/>
      </xdr:nvSpPr>
      <xdr:spPr>
        <a:xfrm>
          <a:off x="5198363" y="3627600"/>
          <a:ext cx="295275" cy="304800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92D050"/>
    <pageSetUpPr fitToPage="1"/>
  </sheetPr>
  <sheetViews>
    <sheetView workbookViewId="0"/>
  </sheetViews>
  <sheetFormatPr customHeight="1" defaultColWidth="12.63" defaultRowHeight="15.0"/>
  <cols>
    <col customWidth="1" min="1" max="1" width="3.88"/>
    <col customWidth="1" min="2" max="2" width="52.25"/>
    <col customWidth="1" min="3" max="3" width="12.5"/>
    <col customWidth="1" min="4" max="4" width="8.25"/>
    <col customWidth="1" min="5" max="5" width="8.75"/>
    <col customWidth="1" min="6" max="6" width="7.38"/>
    <col customWidth="1" min="7" max="7" width="6.88"/>
    <col customWidth="1" min="8" max="26" width="7.63"/>
  </cols>
  <sheetData>
    <row r="1" ht="15.0" customHeight="1">
      <c r="A1" s="1" t="s">
        <v>0</v>
      </c>
      <c r="B1" s="2"/>
      <c r="C1" s="2"/>
      <c r="D1" s="2"/>
      <c r="E1" s="2"/>
      <c r="F1" s="2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ht="15.0" customHeight="1">
      <c r="A2" s="5" t="s">
        <v>1</v>
      </c>
      <c r="B2" s="2"/>
      <c r="C2" s="2"/>
      <c r="D2" s="2"/>
      <c r="E2" s="2"/>
      <c r="F2" s="2"/>
      <c r="G2" s="3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ht="13.5" customHeight="1">
      <c r="A3" s="6" t="s">
        <v>2</v>
      </c>
      <c r="B3" s="7"/>
      <c r="C3" s="8" t="s">
        <v>3</v>
      </c>
      <c r="D3" s="9"/>
      <c r="E3" s="10" t="s">
        <v>4</v>
      </c>
      <c r="F3" s="11"/>
      <c r="G3" s="12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</row>
    <row r="4" ht="12.75" customHeight="1">
      <c r="A4" s="14"/>
      <c r="B4" s="15"/>
      <c r="C4" s="14"/>
      <c r="D4" s="15"/>
      <c r="E4" s="16" t="s">
        <v>5</v>
      </c>
      <c r="F4" s="17" t="s">
        <v>6</v>
      </c>
      <c r="G4" s="17" t="s">
        <v>7</v>
      </c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</row>
    <row r="5" ht="12.0" customHeight="1">
      <c r="A5" s="18">
        <v>44927.0</v>
      </c>
      <c r="B5" s="19" t="s">
        <v>8</v>
      </c>
      <c r="C5" s="20" t="s">
        <v>9</v>
      </c>
      <c r="D5" s="21" t="s">
        <v>10</v>
      </c>
      <c r="E5" s="22"/>
      <c r="F5" s="21">
        <f>E5*5</f>
        <v>0</v>
      </c>
      <c r="G5" s="21">
        <f>IF(F5&gt;20,20,F5)</f>
        <v>0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</row>
    <row r="6" ht="13.5" customHeight="1">
      <c r="A6" s="18">
        <v>44958.0</v>
      </c>
      <c r="B6" s="23" t="s">
        <v>11</v>
      </c>
      <c r="C6" s="24" t="s">
        <v>12</v>
      </c>
      <c r="D6" s="25" t="s">
        <v>13</v>
      </c>
      <c r="E6" s="22"/>
      <c r="F6" s="21">
        <f>E6*3</f>
        <v>0</v>
      </c>
      <c r="G6" s="21">
        <f>IF(F6&gt;12,12,F6)</f>
        <v>0</v>
      </c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</row>
    <row r="7" ht="12.0" customHeight="1">
      <c r="A7" s="18">
        <v>44986.0</v>
      </c>
      <c r="B7" s="19" t="s">
        <v>14</v>
      </c>
      <c r="C7" s="20" t="s">
        <v>15</v>
      </c>
      <c r="D7" s="21" t="s">
        <v>16</v>
      </c>
      <c r="E7" s="22"/>
      <c r="F7" s="21">
        <f>E7*5</f>
        <v>0</v>
      </c>
      <c r="G7" s="21">
        <f t="shared" ref="G7:G12" si="1">IF(F7&gt;10,10,F7)</f>
        <v>0</v>
      </c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</row>
    <row r="8" ht="12.0" customHeight="1">
      <c r="A8" s="18">
        <v>45017.0</v>
      </c>
      <c r="B8" s="23" t="s">
        <v>17</v>
      </c>
      <c r="C8" s="24" t="s">
        <v>18</v>
      </c>
      <c r="D8" s="21" t="s">
        <v>16</v>
      </c>
      <c r="E8" s="22"/>
      <c r="F8" s="21">
        <f>E8*2.5</f>
        <v>0</v>
      </c>
      <c r="G8" s="21">
        <f t="shared" si="1"/>
        <v>0</v>
      </c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ht="12.0" customHeight="1">
      <c r="A9" s="18">
        <v>45047.0</v>
      </c>
      <c r="B9" s="19" t="s">
        <v>19</v>
      </c>
      <c r="C9" s="20" t="s">
        <v>20</v>
      </c>
      <c r="D9" s="21" t="s">
        <v>16</v>
      </c>
      <c r="E9" s="22"/>
      <c r="F9" s="21">
        <f>E9*1</f>
        <v>0</v>
      </c>
      <c r="G9" s="21">
        <f t="shared" si="1"/>
        <v>0</v>
      </c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 ht="10.5" customHeight="1">
      <c r="A10" s="18">
        <v>45078.0</v>
      </c>
      <c r="B10" s="19" t="s">
        <v>21</v>
      </c>
      <c r="C10" s="24" t="s">
        <v>22</v>
      </c>
      <c r="D10" s="25" t="s">
        <v>23</v>
      </c>
      <c r="E10" s="22"/>
      <c r="F10" s="21">
        <f>E10*10</f>
        <v>0</v>
      </c>
      <c r="G10" s="21">
        <f t="shared" si="1"/>
        <v>0</v>
      </c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</row>
    <row r="11" ht="12.0" customHeight="1">
      <c r="A11" s="18">
        <v>45108.0</v>
      </c>
      <c r="B11" s="19" t="s">
        <v>24</v>
      </c>
      <c r="C11" s="24" t="s">
        <v>25</v>
      </c>
      <c r="D11" s="25" t="s">
        <v>26</v>
      </c>
      <c r="E11" s="22"/>
      <c r="F11" s="21">
        <f>E11*10</f>
        <v>0</v>
      </c>
      <c r="G11" s="21">
        <f t="shared" si="1"/>
        <v>0</v>
      </c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</row>
    <row r="12" ht="9.75" customHeight="1">
      <c r="A12" s="18">
        <v>45139.0</v>
      </c>
      <c r="B12" s="19" t="s">
        <v>27</v>
      </c>
      <c r="C12" s="20" t="s">
        <v>28</v>
      </c>
      <c r="D12" s="21" t="s">
        <v>29</v>
      </c>
      <c r="E12" s="22"/>
      <c r="F12" s="21">
        <f t="shared" ref="F12:F13" si="2">E12*0.5</f>
        <v>0</v>
      </c>
      <c r="G12" s="21">
        <f t="shared" si="1"/>
        <v>0</v>
      </c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</row>
    <row r="13" ht="21.0" customHeight="1">
      <c r="A13" s="18">
        <v>45170.0</v>
      </c>
      <c r="B13" s="19" t="s">
        <v>30</v>
      </c>
      <c r="C13" s="20" t="s">
        <v>31</v>
      </c>
      <c r="D13" s="21" t="s">
        <v>32</v>
      </c>
      <c r="E13" s="22"/>
      <c r="F13" s="21">
        <f t="shared" si="2"/>
        <v>0</v>
      </c>
      <c r="G13" s="21">
        <f>IF(F13&gt;5,5,F13)</f>
        <v>0</v>
      </c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</row>
    <row r="14" ht="9.75" customHeight="1">
      <c r="A14" s="18">
        <v>45200.0</v>
      </c>
      <c r="B14" s="23" t="s">
        <v>33</v>
      </c>
      <c r="C14" s="26" t="s">
        <v>34</v>
      </c>
      <c r="D14" s="27" t="s">
        <v>35</v>
      </c>
      <c r="E14" s="22"/>
      <c r="F14" s="21">
        <f t="shared" ref="F14:F15" si="3">E14*20</f>
        <v>0</v>
      </c>
      <c r="G14" s="21">
        <f t="shared" ref="G14:G15" si="4">IF(F14&gt;20,20,F14)</f>
        <v>0</v>
      </c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</row>
    <row r="15" ht="13.5" customHeight="1">
      <c r="A15" s="28">
        <v>45962.0</v>
      </c>
      <c r="B15" s="23" t="s">
        <v>36</v>
      </c>
      <c r="C15" s="26" t="s">
        <v>34</v>
      </c>
      <c r="D15" s="27" t="s">
        <v>35</v>
      </c>
      <c r="E15" s="22"/>
      <c r="F15" s="21">
        <f t="shared" si="3"/>
        <v>0</v>
      </c>
      <c r="G15" s="21">
        <f t="shared" si="4"/>
        <v>0</v>
      </c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</row>
    <row r="16" ht="13.5" customHeight="1">
      <c r="A16" s="28">
        <v>45992.0</v>
      </c>
      <c r="B16" s="19" t="s">
        <v>37</v>
      </c>
      <c r="C16" s="24" t="s">
        <v>38</v>
      </c>
      <c r="D16" s="21" t="s">
        <v>39</v>
      </c>
      <c r="E16" s="22"/>
      <c r="F16" s="21">
        <f>E16*0.1</f>
        <v>0</v>
      </c>
      <c r="G16" s="21">
        <f t="shared" ref="G16:G17" si="5">IF(F16&gt;10,10,F16)</f>
        <v>0</v>
      </c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</row>
    <row r="17" ht="25.5" customHeight="1">
      <c r="A17" s="25" t="s">
        <v>40</v>
      </c>
      <c r="B17" s="29" t="s">
        <v>41</v>
      </c>
      <c r="C17" s="25" t="s">
        <v>42</v>
      </c>
      <c r="D17" s="21" t="s">
        <v>39</v>
      </c>
      <c r="E17" s="22"/>
      <c r="F17" s="21">
        <f t="shared" ref="F17:F18" si="6">E17*1</f>
        <v>0</v>
      </c>
      <c r="G17" s="21">
        <f t="shared" si="5"/>
        <v>0</v>
      </c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</row>
    <row r="18" ht="20.25" customHeight="1">
      <c r="A18" s="25" t="s">
        <v>43</v>
      </c>
      <c r="B18" s="23" t="s">
        <v>44</v>
      </c>
      <c r="C18" s="25" t="s">
        <v>45</v>
      </c>
      <c r="D18" s="21" t="s">
        <v>46</v>
      </c>
      <c r="E18" s="22"/>
      <c r="F18" s="21">
        <f t="shared" si="6"/>
        <v>0</v>
      </c>
      <c r="G18" s="21">
        <f>IF(F18&gt;5,5,F18)</f>
        <v>0</v>
      </c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</row>
    <row r="19" ht="15.0" customHeight="1">
      <c r="A19" s="27" t="s">
        <v>47</v>
      </c>
      <c r="B19" s="30" t="s">
        <v>48</v>
      </c>
      <c r="C19" s="25" t="s">
        <v>49</v>
      </c>
      <c r="D19" s="31" t="s">
        <v>50</v>
      </c>
      <c r="E19" s="22"/>
      <c r="F19" s="21">
        <f>E19*0.1</f>
        <v>0</v>
      </c>
      <c r="G19" s="21">
        <f>IF(F19&gt;1,1,F19)</f>
        <v>0</v>
      </c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</row>
    <row r="20" ht="9.75" customHeight="1">
      <c r="A20" s="32" t="s">
        <v>51</v>
      </c>
      <c r="B20" s="3"/>
      <c r="C20" s="33"/>
      <c r="D20" s="34"/>
      <c r="E20" s="17"/>
      <c r="F20" s="17">
        <f>SUM(F5:F19)</f>
        <v>0</v>
      </c>
      <c r="G20" s="17">
        <f>MIN(30,SUM(G5:G19))</f>
        <v>0</v>
      </c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</row>
    <row r="21" ht="13.5" customHeight="1">
      <c r="A21" s="35" t="s">
        <v>52</v>
      </c>
      <c r="B21" s="2"/>
      <c r="C21" s="2"/>
      <c r="D21" s="2"/>
      <c r="E21" s="2"/>
      <c r="F21" s="2"/>
      <c r="G21" s="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</row>
    <row r="22" ht="12.0" customHeight="1">
      <c r="A22" s="6" t="s">
        <v>2</v>
      </c>
      <c r="B22" s="7"/>
      <c r="C22" s="6" t="s">
        <v>3</v>
      </c>
      <c r="D22" s="7"/>
      <c r="E22" s="36" t="s">
        <v>4</v>
      </c>
      <c r="F22" s="2"/>
      <c r="G22" s="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</row>
    <row r="23" ht="13.5" customHeight="1">
      <c r="A23" s="14"/>
      <c r="B23" s="15"/>
      <c r="C23" s="14"/>
      <c r="D23" s="15"/>
      <c r="E23" s="16" t="s">
        <v>5</v>
      </c>
      <c r="F23" s="17" t="s">
        <v>6</v>
      </c>
      <c r="G23" s="17" t="s">
        <v>7</v>
      </c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</row>
    <row r="24" ht="34.5" customHeight="1">
      <c r="A24" s="18">
        <v>44928.0</v>
      </c>
      <c r="B24" s="19" t="s">
        <v>53</v>
      </c>
      <c r="C24" s="21" t="s">
        <v>54</v>
      </c>
      <c r="D24" s="20" t="s">
        <v>55</v>
      </c>
      <c r="E24" s="22"/>
      <c r="F24" s="21">
        <f>E24*5</f>
        <v>0</v>
      </c>
      <c r="G24" s="21">
        <f>IF(F24&gt;40,40,F24)</f>
        <v>0</v>
      </c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</row>
    <row r="25" ht="32.25" customHeight="1">
      <c r="A25" s="18">
        <v>44959.0</v>
      </c>
      <c r="B25" s="19" t="s">
        <v>56</v>
      </c>
      <c r="C25" s="20" t="s">
        <v>57</v>
      </c>
      <c r="D25" s="21" t="s">
        <v>58</v>
      </c>
      <c r="E25" s="22"/>
      <c r="F25" s="21">
        <f>E25*4</f>
        <v>0</v>
      </c>
      <c r="G25" s="21">
        <f>IF(F25&gt;30,30,F25)</f>
        <v>0</v>
      </c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</row>
    <row r="26" ht="33.0" customHeight="1">
      <c r="A26" s="18">
        <v>44987.0</v>
      </c>
      <c r="B26" s="19" t="s">
        <v>59</v>
      </c>
      <c r="C26" s="20" t="s">
        <v>60</v>
      </c>
      <c r="D26" s="21" t="s">
        <v>61</v>
      </c>
      <c r="E26" s="22"/>
      <c r="F26" s="21">
        <f>E26*3</f>
        <v>0</v>
      </c>
      <c r="G26" s="21">
        <f>IF(F26&gt;20,20,F26)</f>
        <v>0</v>
      </c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</row>
    <row r="27" ht="25.5" customHeight="1">
      <c r="A27" s="18" t="s">
        <v>62</v>
      </c>
      <c r="B27" s="19" t="s">
        <v>63</v>
      </c>
      <c r="C27" s="20" t="s">
        <v>64</v>
      </c>
      <c r="D27" s="21" t="s">
        <v>39</v>
      </c>
      <c r="E27" s="22"/>
      <c r="F27" s="21">
        <f>E27*2</f>
        <v>0</v>
      </c>
      <c r="G27" s="21">
        <f t="shared" ref="G27:G28" si="7">IF(F27&gt;10,10,F27)</f>
        <v>0</v>
      </c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</row>
    <row r="28" ht="25.5" customHeight="1">
      <c r="A28" s="18" t="s">
        <v>65</v>
      </c>
      <c r="B28" s="19" t="s">
        <v>66</v>
      </c>
      <c r="C28" s="20" t="s">
        <v>67</v>
      </c>
      <c r="D28" s="21" t="s">
        <v>39</v>
      </c>
      <c r="E28" s="22"/>
      <c r="F28" s="21">
        <f>E28*1</f>
        <v>0</v>
      </c>
      <c r="G28" s="21">
        <f t="shared" si="7"/>
        <v>0</v>
      </c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</row>
    <row r="29" ht="25.5" customHeight="1">
      <c r="A29" s="18" t="s">
        <v>68</v>
      </c>
      <c r="B29" s="19" t="s">
        <v>69</v>
      </c>
      <c r="C29" s="20" t="s">
        <v>70</v>
      </c>
      <c r="D29" s="21" t="s">
        <v>71</v>
      </c>
      <c r="E29" s="22"/>
      <c r="F29" s="21">
        <f>E29*0.5</f>
        <v>0</v>
      </c>
      <c r="G29" s="21">
        <f>IF(F29&gt;5,5,F29)</f>
        <v>0</v>
      </c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</row>
    <row r="30" ht="22.5" customHeight="1">
      <c r="A30" s="18" t="s">
        <v>72</v>
      </c>
      <c r="B30" s="19" t="s">
        <v>73</v>
      </c>
      <c r="C30" s="25" t="s">
        <v>74</v>
      </c>
      <c r="D30" s="20" t="s">
        <v>39</v>
      </c>
      <c r="E30" s="22"/>
      <c r="F30" s="21">
        <f>E30*0.3</f>
        <v>0</v>
      </c>
      <c r="G30" s="21">
        <f>IF(F30&gt;10,10,F30)</f>
        <v>0</v>
      </c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</row>
    <row r="31" ht="21.75" customHeight="1">
      <c r="A31" s="18" t="s">
        <v>75</v>
      </c>
      <c r="B31" s="19" t="s">
        <v>76</v>
      </c>
      <c r="C31" s="20" t="s">
        <v>77</v>
      </c>
      <c r="D31" s="21" t="s">
        <v>78</v>
      </c>
      <c r="E31" s="22"/>
      <c r="F31" s="21">
        <f>E31*0.5</f>
        <v>0</v>
      </c>
      <c r="G31" s="21">
        <f>IF(F31&gt;15,15,F31)</f>
        <v>0</v>
      </c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</row>
    <row r="32" ht="12.75" customHeight="1">
      <c r="A32" s="18" t="s">
        <v>79</v>
      </c>
      <c r="B32" s="19" t="s">
        <v>80</v>
      </c>
      <c r="C32" s="20" t="s">
        <v>81</v>
      </c>
      <c r="D32" s="21" t="s">
        <v>82</v>
      </c>
      <c r="E32" s="22"/>
      <c r="F32" s="21">
        <f>E32*5</f>
        <v>0</v>
      </c>
      <c r="G32" s="21">
        <f>IF(F32&gt;10,10,F32)</f>
        <v>0</v>
      </c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</row>
    <row r="33" ht="13.5" customHeight="1">
      <c r="A33" s="18" t="s">
        <v>83</v>
      </c>
      <c r="B33" s="23" t="s">
        <v>84</v>
      </c>
      <c r="C33" s="20" t="s">
        <v>85</v>
      </c>
      <c r="D33" s="21" t="s">
        <v>71</v>
      </c>
      <c r="E33" s="22"/>
      <c r="F33" s="21">
        <f>E33*2.5</f>
        <v>0</v>
      </c>
      <c r="G33" s="21">
        <f t="shared" ref="G33:G34" si="8">IF(F33&gt;5,5,F33)</f>
        <v>0</v>
      </c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</row>
    <row r="34" ht="21.75" customHeight="1">
      <c r="A34" s="18" t="s">
        <v>86</v>
      </c>
      <c r="B34" s="19" t="s">
        <v>87</v>
      </c>
      <c r="C34" s="24" t="s">
        <v>88</v>
      </c>
      <c r="D34" s="21" t="s">
        <v>71</v>
      </c>
      <c r="E34" s="22"/>
      <c r="F34" s="21">
        <f>E34*1</f>
        <v>0</v>
      </c>
      <c r="G34" s="21">
        <f t="shared" si="8"/>
        <v>0</v>
      </c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</row>
    <row r="35" ht="15.0" customHeight="1">
      <c r="A35" s="18" t="s">
        <v>89</v>
      </c>
      <c r="B35" s="19" t="s">
        <v>90</v>
      </c>
      <c r="C35" s="20" t="s">
        <v>91</v>
      </c>
      <c r="D35" s="21" t="s">
        <v>92</v>
      </c>
      <c r="E35" s="22"/>
      <c r="F35" s="21">
        <f>E35*5</f>
        <v>0</v>
      </c>
      <c r="G35" s="21">
        <f t="shared" ref="G35:G37" si="9">IF(F35&gt;20,20,F35)</f>
        <v>0</v>
      </c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</row>
    <row r="36" ht="15.0" customHeight="1">
      <c r="A36" s="18" t="s">
        <v>93</v>
      </c>
      <c r="B36" s="19" t="s">
        <v>94</v>
      </c>
      <c r="C36" s="21" t="s">
        <v>95</v>
      </c>
      <c r="D36" s="21" t="s">
        <v>92</v>
      </c>
      <c r="E36" s="22"/>
      <c r="F36" s="21">
        <f>E36*10</f>
        <v>0</v>
      </c>
      <c r="G36" s="21">
        <f t="shared" si="9"/>
        <v>0</v>
      </c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</row>
    <row r="37" ht="13.5" customHeight="1">
      <c r="A37" s="18" t="s">
        <v>96</v>
      </c>
      <c r="B37" s="19" t="s">
        <v>97</v>
      </c>
      <c r="C37" s="21" t="s">
        <v>98</v>
      </c>
      <c r="D37" s="21" t="s">
        <v>92</v>
      </c>
      <c r="E37" s="22"/>
      <c r="F37" s="21">
        <f>E37*20</f>
        <v>0</v>
      </c>
      <c r="G37" s="21">
        <f t="shared" si="9"/>
        <v>0</v>
      </c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</row>
    <row r="38" ht="20.25" customHeight="1">
      <c r="A38" s="37" t="s">
        <v>99</v>
      </c>
      <c r="B38" s="38" t="s">
        <v>100</v>
      </c>
      <c r="C38" s="39" t="s">
        <v>101</v>
      </c>
      <c r="D38" s="40" t="s">
        <v>102</v>
      </c>
      <c r="E38" s="22"/>
      <c r="F38" s="40">
        <v>0.0</v>
      </c>
      <c r="G38" s="40">
        <v>0.0</v>
      </c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</row>
    <row r="39" ht="20.25" customHeight="1">
      <c r="A39" s="40" t="s">
        <v>103</v>
      </c>
      <c r="B39" s="19" t="s">
        <v>104</v>
      </c>
      <c r="C39" s="24" t="s">
        <v>105</v>
      </c>
      <c r="D39" s="21" t="s">
        <v>106</v>
      </c>
      <c r="E39" s="22"/>
      <c r="F39" s="21">
        <f>E39*1</f>
        <v>0</v>
      </c>
      <c r="G39" s="21">
        <f>IF(F39&gt;5,5,F39)</f>
        <v>0</v>
      </c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</row>
    <row r="40" ht="13.5" customHeight="1">
      <c r="A40" s="41" t="s">
        <v>107</v>
      </c>
      <c r="B40" s="3"/>
      <c r="C40" s="42" t="s">
        <v>108</v>
      </c>
      <c r="D40" s="43"/>
      <c r="E40" s="43"/>
      <c r="F40" s="44">
        <f>SUM(F24:F39)</f>
        <v>0</v>
      </c>
      <c r="G40" s="43">
        <f>MIN(40,SUM(G24:G39))</f>
        <v>0</v>
      </c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</row>
    <row r="41" ht="14.25" customHeight="1">
      <c r="A41" s="35" t="s">
        <v>109</v>
      </c>
      <c r="B41" s="2"/>
      <c r="C41" s="2"/>
      <c r="D41" s="2"/>
      <c r="E41" s="2"/>
      <c r="F41" s="2"/>
      <c r="G41" s="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</row>
    <row r="42" ht="9.75" customHeight="1">
      <c r="A42" s="45" t="s">
        <v>2</v>
      </c>
      <c r="B42" s="7"/>
      <c r="C42" s="45" t="s">
        <v>3</v>
      </c>
      <c r="D42" s="7"/>
      <c r="E42" s="36" t="s">
        <v>4</v>
      </c>
      <c r="F42" s="2"/>
      <c r="G42" s="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</row>
    <row r="43" ht="13.5" customHeight="1">
      <c r="A43" s="14"/>
      <c r="B43" s="15"/>
      <c r="C43" s="14"/>
      <c r="D43" s="15"/>
      <c r="E43" s="16" t="s">
        <v>5</v>
      </c>
      <c r="F43" s="17" t="s">
        <v>6</v>
      </c>
      <c r="G43" s="17" t="s">
        <v>7</v>
      </c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</row>
    <row r="44" ht="13.5" customHeight="1">
      <c r="A44" s="18">
        <v>44929.0</v>
      </c>
      <c r="B44" s="19" t="s">
        <v>110</v>
      </c>
      <c r="C44" s="20" t="s">
        <v>111</v>
      </c>
      <c r="D44" s="21" t="s">
        <v>39</v>
      </c>
      <c r="E44" s="22"/>
      <c r="F44" s="21">
        <f>E44*0.3</f>
        <v>0</v>
      </c>
      <c r="G44" s="21">
        <f t="shared" ref="G44:G45" si="10">IF(F44&gt;10,10,F44)</f>
        <v>0</v>
      </c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S44" s="46"/>
      <c r="T44" s="46"/>
      <c r="U44" s="46"/>
      <c r="V44" s="46"/>
      <c r="W44" s="46"/>
      <c r="X44" s="46"/>
      <c r="Y44" s="46"/>
      <c r="Z44" s="46"/>
    </row>
    <row r="45" ht="19.5" customHeight="1">
      <c r="A45" s="18">
        <v>44960.0</v>
      </c>
      <c r="B45" s="19" t="s">
        <v>112</v>
      </c>
      <c r="C45" s="20" t="s">
        <v>113</v>
      </c>
      <c r="D45" s="21" t="s">
        <v>114</v>
      </c>
      <c r="E45" s="22"/>
      <c r="F45" s="21">
        <f>E45*1</f>
        <v>0</v>
      </c>
      <c r="G45" s="21">
        <f t="shared" si="10"/>
        <v>0</v>
      </c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S45" s="46"/>
      <c r="T45" s="46"/>
      <c r="U45" s="46"/>
      <c r="V45" s="46"/>
      <c r="W45" s="46"/>
      <c r="X45" s="46"/>
      <c r="Y45" s="46"/>
      <c r="Z45" s="46"/>
    </row>
    <row r="46" ht="20.25" customHeight="1">
      <c r="A46" s="18">
        <v>44988.0</v>
      </c>
      <c r="B46" s="19" t="s">
        <v>115</v>
      </c>
      <c r="C46" s="20" t="s">
        <v>116</v>
      </c>
      <c r="D46" s="21" t="s">
        <v>117</v>
      </c>
      <c r="E46" s="22"/>
      <c r="F46" s="21">
        <f>E46*0.1</f>
        <v>0</v>
      </c>
      <c r="G46" s="21">
        <f>IF(F46&gt;15,15,F46)</f>
        <v>0</v>
      </c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S46" s="46"/>
      <c r="T46" s="46"/>
      <c r="U46" s="46"/>
      <c r="V46" s="46"/>
      <c r="W46" s="46"/>
      <c r="X46" s="46"/>
      <c r="Y46" s="46"/>
      <c r="Z46" s="46"/>
    </row>
    <row r="47" ht="21.0" customHeight="1">
      <c r="A47" s="18">
        <v>45019.0</v>
      </c>
      <c r="B47" s="23" t="s">
        <v>118</v>
      </c>
      <c r="C47" s="20" t="s">
        <v>119</v>
      </c>
      <c r="D47" s="21" t="s">
        <v>120</v>
      </c>
      <c r="E47" s="22"/>
      <c r="F47" s="21">
        <f t="shared" ref="F47:F48" si="11">E47*1</f>
        <v>0</v>
      </c>
      <c r="G47" s="21">
        <f t="shared" ref="G47:G50" si="12">IF(F47&gt;10,10,F47)</f>
        <v>0</v>
      </c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S47" s="46"/>
      <c r="T47" s="46"/>
      <c r="U47" s="46"/>
      <c r="V47" s="46"/>
      <c r="W47" s="46"/>
      <c r="X47" s="46"/>
      <c r="Y47" s="46"/>
      <c r="Z47" s="46"/>
    </row>
    <row r="48" ht="21.0" customHeight="1">
      <c r="A48" s="18">
        <v>45049.0</v>
      </c>
      <c r="B48" s="23" t="s">
        <v>121</v>
      </c>
      <c r="C48" s="20" t="s">
        <v>122</v>
      </c>
      <c r="D48" s="21" t="s">
        <v>120</v>
      </c>
      <c r="E48" s="47"/>
      <c r="F48" s="21">
        <f t="shared" si="11"/>
        <v>0</v>
      </c>
      <c r="G48" s="21">
        <f t="shared" si="12"/>
        <v>0</v>
      </c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  <c r="Z48" s="46"/>
    </row>
    <row r="49" ht="12.0" customHeight="1">
      <c r="A49" s="18">
        <v>45080.0</v>
      </c>
      <c r="B49" s="19" t="s">
        <v>123</v>
      </c>
      <c r="C49" s="20" t="s">
        <v>124</v>
      </c>
      <c r="D49" s="21" t="s">
        <v>125</v>
      </c>
      <c r="E49" s="22"/>
      <c r="F49" s="21">
        <f>E49*2.5</f>
        <v>0</v>
      </c>
      <c r="G49" s="21">
        <f t="shared" si="12"/>
        <v>0</v>
      </c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46"/>
      <c r="W49" s="46"/>
      <c r="X49" s="46"/>
      <c r="Y49" s="46"/>
      <c r="Z49" s="46"/>
    </row>
    <row r="50" ht="14.25" customHeight="1">
      <c r="A50" s="18">
        <v>45110.0</v>
      </c>
      <c r="B50" s="19" t="s">
        <v>126</v>
      </c>
      <c r="C50" s="20" t="s">
        <v>127</v>
      </c>
      <c r="D50" s="21" t="s">
        <v>39</v>
      </c>
      <c r="E50" s="22"/>
      <c r="F50" s="21">
        <f t="shared" ref="F50:F51" si="13">E50*2</f>
        <v>0</v>
      </c>
      <c r="G50" s="21">
        <f t="shared" si="12"/>
        <v>0</v>
      </c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  <c r="Y50" s="46"/>
      <c r="Z50" s="46"/>
    </row>
    <row r="51" ht="21.0" customHeight="1">
      <c r="A51" s="18">
        <v>45141.0</v>
      </c>
      <c r="B51" s="19" t="s">
        <v>128</v>
      </c>
      <c r="C51" s="20" t="s">
        <v>127</v>
      </c>
      <c r="D51" s="21" t="s">
        <v>39</v>
      </c>
      <c r="E51" s="22"/>
      <c r="F51" s="21">
        <f t="shared" si="13"/>
        <v>0</v>
      </c>
      <c r="G51" s="21">
        <f>IF(F51&gt;10,10,F51)</f>
        <v>0</v>
      </c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S51" s="46"/>
      <c r="T51" s="46"/>
      <c r="U51" s="46"/>
      <c r="V51" s="46"/>
      <c r="W51" s="46"/>
      <c r="X51" s="46"/>
      <c r="Y51" s="46"/>
      <c r="Z51" s="46"/>
    </row>
    <row r="52" ht="13.5" customHeight="1">
      <c r="A52" s="48" t="s">
        <v>129</v>
      </c>
      <c r="B52" s="3"/>
      <c r="C52" s="49"/>
      <c r="D52" s="22"/>
      <c r="E52" s="22"/>
      <c r="F52" s="50">
        <f>SUM(F44:F51)</f>
        <v>0</v>
      </c>
      <c r="G52" s="50">
        <f>MIN(30,SUM(G44:G51))</f>
        <v>0</v>
      </c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</row>
    <row r="53" ht="14.25" customHeight="1">
      <c r="A53" s="51" t="s">
        <v>130</v>
      </c>
      <c r="B53" s="3"/>
      <c r="C53" s="52"/>
      <c r="D53" s="53"/>
      <c r="E53" s="53"/>
      <c r="F53" s="53"/>
      <c r="G53" s="54">
        <f>G52+G40+G20</f>
        <v>0</v>
      </c>
      <c r="H53" s="55"/>
      <c r="I53" s="55"/>
      <c r="J53" s="55"/>
      <c r="K53" s="55"/>
      <c r="L53" s="55"/>
      <c r="M53" s="55"/>
      <c r="N53" s="55"/>
      <c r="O53" s="55"/>
      <c r="P53" s="55"/>
      <c r="Q53" s="55"/>
      <c r="R53" s="55"/>
      <c r="S53" s="55"/>
      <c r="T53" s="55"/>
      <c r="U53" s="55"/>
      <c r="V53" s="55"/>
      <c r="W53" s="55"/>
      <c r="X53" s="55"/>
      <c r="Y53" s="55"/>
      <c r="Z53" s="55"/>
    </row>
    <row r="54" ht="26.25" customHeight="1">
      <c r="A54" s="56" t="s">
        <v>131</v>
      </c>
      <c r="B54" s="2"/>
      <c r="C54" s="2"/>
      <c r="D54" s="2"/>
      <c r="E54" s="2"/>
      <c r="F54" s="2"/>
      <c r="G54" s="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</row>
    <row r="55" ht="9.75" customHeight="1">
      <c r="A55" s="57"/>
      <c r="B55" s="58"/>
      <c r="C55" s="57"/>
      <c r="D55" s="57"/>
      <c r="E55" s="57"/>
      <c r="F55" s="57"/>
      <c r="G55" s="57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</row>
    <row r="56" ht="9.75" customHeight="1">
      <c r="A56" s="57"/>
      <c r="B56" s="58"/>
      <c r="C56" s="57"/>
      <c r="D56" s="57"/>
      <c r="E56" s="57"/>
      <c r="F56" s="57"/>
      <c r="G56" s="57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</row>
    <row r="57" ht="9.75" customHeight="1">
      <c r="A57" s="57"/>
      <c r="B57" s="58"/>
      <c r="C57" s="57"/>
      <c r="D57" s="57"/>
      <c r="E57" s="57"/>
      <c r="F57" s="57"/>
      <c r="G57" s="57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</row>
    <row r="58" ht="9.75" customHeight="1">
      <c r="A58" s="57"/>
      <c r="B58" s="58"/>
      <c r="C58" s="57"/>
      <c r="D58" s="57"/>
      <c r="E58" s="57"/>
      <c r="F58" s="57"/>
      <c r="G58" s="57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</row>
    <row r="59" ht="9.75" customHeight="1">
      <c r="A59" s="57"/>
      <c r="B59" s="58"/>
      <c r="C59" s="57"/>
      <c r="D59" s="57"/>
      <c r="E59" s="57"/>
      <c r="F59" s="57"/>
      <c r="G59" s="57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</row>
    <row r="60" ht="9.75" customHeight="1">
      <c r="A60" s="57"/>
      <c r="B60" s="58"/>
      <c r="C60" s="57"/>
      <c r="D60" s="57"/>
      <c r="E60" s="57"/>
      <c r="F60" s="57"/>
      <c r="G60" s="57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</row>
    <row r="61" ht="9.75" customHeight="1">
      <c r="A61" s="57"/>
      <c r="B61" s="58"/>
      <c r="C61" s="57"/>
      <c r="D61" s="57"/>
      <c r="E61" s="57"/>
      <c r="F61" s="57"/>
      <c r="G61" s="57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</row>
    <row r="62" ht="9.75" customHeight="1">
      <c r="A62" s="57"/>
      <c r="B62" s="58"/>
      <c r="C62" s="57"/>
      <c r="D62" s="57"/>
      <c r="E62" s="57"/>
      <c r="F62" s="57"/>
      <c r="G62" s="57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</row>
    <row r="63" ht="9.75" customHeight="1">
      <c r="A63" s="57"/>
      <c r="B63" s="58"/>
      <c r="C63" s="57"/>
      <c r="D63" s="57"/>
      <c r="E63" s="57"/>
      <c r="F63" s="57"/>
      <c r="G63" s="57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</row>
    <row r="64" ht="9.75" customHeight="1">
      <c r="A64" s="57"/>
      <c r="B64" s="58"/>
      <c r="C64" s="57"/>
      <c r="D64" s="57"/>
      <c r="E64" s="57"/>
      <c r="F64" s="57"/>
      <c r="G64" s="57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</row>
    <row r="65" ht="9.75" customHeight="1">
      <c r="A65" s="57"/>
      <c r="B65" s="58"/>
      <c r="C65" s="57"/>
      <c r="D65" s="57"/>
      <c r="E65" s="57"/>
      <c r="F65" s="57"/>
      <c r="G65" s="57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</row>
    <row r="66" ht="9.75" customHeight="1">
      <c r="A66" s="57"/>
      <c r="B66" s="58"/>
      <c r="C66" s="57"/>
      <c r="D66" s="57"/>
      <c r="E66" s="57"/>
      <c r="F66" s="57"/>
      <c r="G66" s="57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</row>
    <row r="67" ht="9.75" customHeight="1">
      <c r="A67" s="57"/>
      <c r="B67" s="58"/>
      <c r="C67" s="57"/>
      <c r="D67" s="57"/>
      <c r="E67" s="57"/>
      <c r="F67" s="57"/>
      <c r="G67" s="57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</row>
    <row r="68" ht="9.75" customHeight="1">
      <c r="A68" s="57"/>
      <c r="B68" s="58"/>
      <c r="C68" s="57"/>
      <c r="D68" s="57"/>
      <c r="E68" s="57"/>
      <c r="F68" s="57"/>
      <c r="G68" s="57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</row>
    <row r="69" ht="9.75" customHeight="1">
      <c r="A69" s="57"/>
      <c r="B69" s="58"/>
      <c r="C69" s="57"/>
      <c r="D69" s="57"/>
      <c r="E69" s="57"/>
      <c r="F69" s="57"/>
      <c r="G69" s="57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</row>
    <row r="70" ht="9.75" customHeight="1">
      <c r="A70" s="57"/>
      <c r="B70" s="58"/>
      <c r="C70" s="57"/>
      <c r="D70" s="57"/>
      <c r="E70" s="57"/>
      <c r="F70" s="57"/>
      <c r="G70" s="57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</row>
    <row r="71" ht="9.75" customHeight="1">
      <c r="A71" s="57"/>
      <c r="B71" s="58"/>
      <c r="C71" s="57"/>
      <c r="D71" s="57"/>
      <c r="E71" s="57"/>
      <c r="F71" s="57"/>
      <c r="G71" s="57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</row>
    <row r="72" ht="9.75" customHeight="1">
      <c r="A72" s="57"/>
      <c r="B72" s="58"/>
      <c r="C72" s="57"/>
      <c r="D72" s="57"/>
      <c r="E72" s="57"/>
      <c r="F72" s="57"/>
      <c r="G72" s="57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</row>
    <row r="73" ht="9.75" customHeight="1">
      <c r="A73" s="57"/>
      <c r="B73" s="58"/>
      <c r="C73" s="57"/>
      <c r="D73" s="57"/>
      <c r="E73" s="57"/>
      <c r="F73" s="57"/>
      <c r="G73" s="57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</row>
    <row r="74" ht="9.75" customHeight="1">
      <c r="A74" s="57"/>
      <c r="B74" s="58"/>
      <c r="C74" s="57"/>
      <c r="D74" s="57"/>
      <c r="E74" s="57"/>
      <c r="F74" s="57"/>
      <c r="G74" s="57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</row>
    <row r="75" ht="9.75" customHeight="1">
      <c r="A75" s="57"/>
      <c r="B75" s="58"/>
      <c r="C75" s="57"/>
      <c r="D75" s="57"/>
      <c r="E75" s="57"/>
      <c r="F75" s="57"/>
      <c r="G75" s="57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</row>
    <row r="76" ht="9.75" customHeight="1">
      <c r="A76" s="57"/>
      <c r="B76" s="58"/>
      <c r="C76" s="57"/>
      <c r="D76" s="57"/>
      <c r="E76" s="57"/>
      <c r="F76" s="57"/>
      <c r="G76" s="57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</row>
    <row r="77" ht="9.75" customHeight="1">
      <c r="A77" s="57"/>
      <c r="B77" s="58"/>
      <c r="C77" s="57"/>
      <c r="D77" s="57"/>
      <c r="E77" s="57"/>
      <c r="F77" s="57"/>
      <c r="G77" s="57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</row>
    <row r="78" ht="9.75" customHeight="1">
      <c r="A78" s="57"/>
      <c r="B78" s="58"/>
      <c r="C78" s="57"/>
      <c r="D78" s="57"/>
      <c r="E78" s="57"/>
      <c r="F78" s="57"/>
      <c r="G78" s="57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</row>
    <row r="79" ht="9.75" customHeight="1">
      <c r="A79" s="57"/>
      <c r="B79" s="58"/>
      <c r="C79" s="57"/>
      <c r="D79" s="57"/>
      <c r="E79" s="57"/>
      <c r="F79" s="57"/>
      <c r="G79" s="57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</row>
    <row r="80" ht="9.75" customHeight="1">
      <c r="A80" s="57"/>
      <c r="B80" s="58"/>
      <c r="C80" s="57"/>
      <c r="D80" s="57"/>
      <c r="E80" s="57"/>
      <c r="F80" s="57"/>
      <c r="G80" s="57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</row>
    <row r="81" ht="9.75" customHeight="1">
      <c r="A81" s="57"/>
      <c r="B81" s="58"/>
      <c r="C81" s="57"/>
      <c r="D81" s="57"/>
      <c r="E81" s="57"/>
      <c r="F81" s="57"/>
      <c r="G81" s="57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</row>
    <row r="82" ht="9.75" customHeight="1">
      <c r="A82" s="57"/>
      <c r="B82" s="58"/>
      <c r="C82" s="57"/>
      <c r="D82" s="57"/>
      <c r="E82" s="57"/>
      <c r="F82" s="57"/>
      <c r="G82" s="57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</row>
    <row r="83" ht="9.75" customHeight="1">
      <c r="A83" s="57"/>
      <c r="B83" s="58"/>
      <c r="C83" s="57"/>
      <c r="D83" s="57"/>
      <c r="E83" s="57"/>
      <c r="F83" s="57"/>
      <c r="G83" s="57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</row>
    <row r="84" ht="9.75" customHeight="1">
      <c r="A84" s="57"/>
      <c r="B84" s="58"/>
      <c r="C84" s="57"/>
      <c r="D84" s="57"/>
      <c r="E84" s="57"/>
      <c r="F84" s="57"/>
      <c r="G84" s="57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</row>
    <row r="85" ht="9.75" customHeight="1">
      <c r="A85" s="57"/>
      <c r="B85" s="58"/>
      <c r="C85" s="57"/>
      <c r="D85" s="57"/>
      <c r="E85" s="57"/>
      <c r="F85" s="57"/>
      <c r="G85" s="57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</row>
    <row r="86" ht="9.75" customHeight="1">
      <c r="A86" s="57"/>
      <c r="B86" s="58"/>
      <c r="C86" s="57"/>
      <c r="D86" s="57"/>
      <c r="E86" s="57"/>
      <c r="F86" s="57"/>
      <c r="G86" s="57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</row>
    <row r="87" ht="9.75" customHeight="1">
      <c r="A87" s="57"/>
      <c r="B87" s="58"/>
      <c r="C87" s="57"/>
      <c r="D87" s="57"/>
      <c r="E87" s="57"/>
      <c r="F87" s="57"/>
      <c r="G87" s="57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</row>
    <row r="88" ht="9.75" customHeight="1">
      <c r="A88" s="57"/>
      <c r="B88" s="58"/>
      <c r="C88" s="57"/>
      <c r="D88" s="57"/>
      <c r="E88" s="57"/>
      <c r="F88" s="57"/>
      <c r="G88" s="57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</row>
    <row r="89" ht="9.75" customHeight="1">
      <c r="A89" s="57"/>
      <c r="B89" s="58"/>
      <c r="C89" s="57"/>
      <c r="D89" s="57"/>
      <c r="E89" s="57"/>
      <c r="F89" s="57"/>
      <c r="G89" s="57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</row>
    <row r="90" ht="9.75" customHeight="1">
      <c r="A90" s="57"/>
      <c r="B90" s="58"/>
      <c r="C90" s="57"/>
      <c r="D90" s="57"/>
      <c r="E90" s="57"/>
      <c r="F90" s="57"/>
      <c r="G90" s="57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</row>
    <row r="91" ht="9.75" customHeight="1">
      <c r="A91" s="57"/>
      <c r="B91" s="58"/>
      <c r="C91" s="57"/>
      <c r="D91" s="57"/>
      <c r="E91" s="57"/>
      <c r="F91" s="57"/>
      <c r="G91" s="57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</row>
    <row r="92" ht="9.75" customHeight="1">
      <c r="A92" s="57"/>
      <c r="B92" s="58"/>
      <c r="C92" s="57"/>
      <c r="D92" s="57"/>
      <c r="E92" s="57"/>
      <c r="F92" s="57"/>
      <c r="G92" s="57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</row>
    <row r="93" ht="9.75" customHeight="1">
      <c r="A93" s="57"/>
      <c r="B93" s="58"/>
      <c r="C93" s="57"/>
      <c r="D93" s="57"/>
      <c r="E93" s="57"/>
      <c r="F93" s="57"/>
      <c r="G93" s="57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</row>
    <row r="94" ht="9.75" customHeight="1">
      <c r="A94" s="57"/>
      <c r="B94" s="58"/>
      <c r="C94" s="57"/>
      <c r="D94" s="57"/>
      <c r="E94" s="57"/>
      <c r="F94" s="57"/>
      <c r="G94" s="57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</row>
    <row r="95" ht="9.75" customHeight="1">
      <c r="A95" s="57"/>
      <c r="B95" s="58"/>
      <c r="C95" s="57"/>
      <c r="D95" s="57"/>
      <c r="E95" s="57"/>
      <c r="F95" s="57"/>
      <c r="G95" s="57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</row>
    <row r="96" ht="9.75" customHeight="1">
      <c r="A96" s="57"/>
      <c r="B96" s="58"/>
      <c r="C96" s="57"/>
      <c r="D96" s="57"/>
      <c r="E96" s="57"/>
      <c r="F96" s="57"/>
      <c r="G96" s="57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</row>
    <row r="97" ht="9.75" customHeight="1">
      <c r="A97" s="57"/>
      <c r="B97" s="58"/>
      <c r="C97" s="57"/>
      <c r="D97" s="57"/>
      <c r="E97" s="57"/>
      <c r="F97" s="57"/>
      <c r="G97" s="57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</row>
    <row r="98" ht="9.75" customHeight="1">
      <c r="A98" s="57"/>
      <c r="B98" s="58"/>
      <c r="C98" s="57"/>
      <c r="D98" s="57"/>
      <c r="E98" s="57"/>
      <c r="F98" s="57"/>
      <c r="G98" s="57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</row>
    <row r="99" ht="9.75" customHeight="1">
      <c r="A99" s="57"/>
      <c r="B99" s="58"/>
      <c r="C99" s="57"/>
      <c r="D99" s="57"/>
      <c r="E99" s="57"/>
      <c r="F99" s="57"/>
      <c r="G99" s="57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</row>
    <row r="100" ht="9.75" customHeight="1">
      <c r="A100" s="57"/>
      <c r="B100" s="58"/>
      <c r="C100" s="57"/>
      <c r="D100" s="57"/>
      <c r="E100" s="57"/>
      <c r="F100" s="57"/>
      <c r="G100" s="57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</row>
    <row r="101" ht="9.75" customHeight="1">
      <c r="A101" s="57"/>
      <c r="B101" s="58"/>
      <c r="C101" s="57"/>
      <c r="D101" s="57"/>
      <c r="E101" s="57"/>
      <c r="F101" s="57"/>
      <c r="G101" s="57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</row>
    <row r="102" ht="9.75" customHeight="1">
      <c r="A102" s="57"/>
      <c r="B102" s="58"/>
      <c r="C102" s="57"/>
      <c r="D102" s="57"/>
      <c r="E102" s="57"/>
      <c r="F102" s="57"/>
      <c r="G102" s="57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</row>
    <row r="103" ht="9.75" customHeight="1">
      <c r="A103" s="57"/>
      <c r="B103" s="58"/>
      <c r="C103" s="57"/>
      <c r="D103" s="57"/>
      <c r="E103" s="57"/>
      <c r="F103" s="57"/>
      <c r="G103" s="57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</row>
    <row r="104" ht="9.75" customHeight="1">
      <c r="A104" s="57"/>
      <c r="B104" s="58"/>
      <c r="C104" s="57"/>
      <c r="D104" s="57"/>
      <c r="E104" s="57"/>
      <c r="F104" s="57"/>
      <c r="G104" s="57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</row>
    <row r="105" ht="9.75" customHeight="1">
      <c r="A105" s="57"/>
      <c r="B105" s="58"/>
      <c r="C105" s="57"/>
      <c r="D105" s="57"/>
      <c r="E105" s="57"/>
      <c r="F105" s="57"/>
      <c r="G105" s="57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</row>
    <row r="106" ht="9.75" customHeight="1">
      <c r="A106" s="57"/>
      <c r="B106" s="58"/>
      <c r="C106" s="57"/>
      <c r="D106" s="57"/>
      <c r="E106" s="57"/>
      <c r="F106" s="57"/>
      <c r="G106" s="57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</row>
    <row r="107" ht="9.75" customHeight="1">
      <c r="A107" s="57"/>
      <c r="B107" s="58"/>
      <c r="C107" s="57"/>
      <c r="D107" s="57"/>
      <c r="E107" s="57"/>
      <c r="F107" s="57"/>
      <c r="G107" s="57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</row>
    <row r="108" ht="9.75" customHeight="1">
      <c r="A108" s="57"/>
      <c r="B108" s="58"/>
      <c r="C108" s="57"/>
      <c r="D108" s="57"/>
      <c r="E108" s="57"/>
      <c r="F108" s="57"/>
      <c r="G108" s="57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</row>
    <row r="109" ht="9.75" customHeight="1">
      <c r="A109" s="57"/>
      <c r="B109" s="58"/>
      <c r="C109" s="57"/>
      <c r="D109" s="57"/>
      <c r="E109" s="57"/>
      <c r="F109" s="57"/>
      <c r="G109" s="57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</row>
    <row r="110" ht="9.75" customHeight="1">
      <c r="A110" s="57"/>
      <c r="B110" s="58"/>
      <c r="C110" s="57"/>
      <c r="D110" s="57"/>
      <c r="E110" s="57"/>
      <c r="F110" s="57"/>
      <c r="G110" s="57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</row>
    <row r="111" ht="9.75" customHeight="1">
      <c r="A111" s="57"/>
      <c r="B111" s="58"/>
      <c r="C111" s="57"/>
      <c r="D111" s="57"/>
      <c r="E111" s="57"/>
      <c r="F111" s="57"/>
      <c r="G111" s="57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</row>
    <row r="112" ht="9.75" customHeight="1">
      <c r="A112" s="57"/>
      <c r="B112" s="58"/>
      <c r="C112" s="57"/>
      <c r="D112" s="57"/>
      <c r="E112" s="57"/>
      <c r="F112" s="57"/>
      <c r="G112" s="57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</row>
    <row r="113" ht="9.75" customHeight="1">
      <c r="A113" s="57"/>
      <c r="B113" s="58"/>
      <c r="C113" s="57"/>
      <c r="D113" s="57"/>
      <c r="E113" s="57"/>
      <c r="F113" s="57"/>
      <c r="G113" s="57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</row>
    <row r="114" ht="9.75" customHeight="1">
      <c r="A114" s="57"/>
      <c r="B114" s="58"/>
      <c r="C114" s="57"/>
      <c r="D114" s="57"/>
      <c r="E114" s="57"/>
      <c r="F114" s="57"/>
      <c r="G114" s="57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</row>
    <row r="115" ht="9.75" customHeight="1">
      <c r="A115" s="57"/>
      <c r="B115" s="58"/>
      <c r="C115" s="57"/>
      <c r="D115" s="57"/>
      <c r="E115" s="57"/>
      <c r="F115" s="57"/>
      <c r="G115" s="57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</row>
    <row r="116" ht="9.75" customHeight="1">
      <c r="A116" s="57"/>
      <c r="B116" s="58"/>
      <c r="C116" s="57"/>
      <c r="D116" s="57"/>
      <c r="E116" s="57"/>
      <c r="F116" s="57"/>
      <c r="G116" s="57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</row>
    <row r="117" ht="9.75" customHeight="1">
      <c r="A117" s="57"/>
      <c r="B117" s="58"/>
      <c r="C117" s="57"/>
      <c r="D117" s="57"/>
      <c r="E117" s="57"/>
      <c r="F117" s="57"/>
      <c r="G117" s="57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</row>
    <row r="118" ht="9.75" customHeight="1">
      <c r="A118" s="57"/>
      <c r="B118" s="58"/>
      <c r="C118" s="57"/>
      <c r="D118" s="57"/>
      <c r="E118" s="57"/>
      <c r="F118" s="57"/>
      <c r="G118" s="57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</row>
    <row r="119" ht="9.75" customHeight="1">
      <c r="A119" s="57"/>
      <c r="B119" s="58"/>
      <c r="C119" s="57"/>
      <c r="D119" s="57"/>
      <c r="E119" s="57"/>
      <c r="F119" s="57"/>
      <c r="G119" s="57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</row>
    <row r="120" ht="9.75" customHeight="1">
      <c r="A120" s="57"/>
      <c r="B120" s="58"/>
      <c r="C120" s="57"/>
      <c r="D120" s="57"/>
      <c r="E120" s="57"/>
      <c r="F120" s="57"/>
      <c r="G120" s="57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</row>
    <row r="121" ht="9.75" customHeight="1">
      <c r="A121" s="57"/>
      <c r="B121" s="58"/>
      <c r="C121" s="57"/>
      <c r="D121" s="57"/>
      <c r="E121" s="57"/>
      <c r="F121" s="57"/>
      <c r="G121" s="57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</row>
    <row r="122" ht="9.75" customHeight="1">
      <c r="A122" s="57"/>
      <c r="B122" s="58"/>
      <c r="C122" s="57"/>
      <c r="D122" s="57"/>
      <c r="E122" s="57"/>
      <c r="F122" s="57"/>
      <c r="G122" s="57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</row>
    <row r="123" ht="9.75" customHeight="1">
      <c r="A123" s="57"/>
      <c r="B123" s="58"/>
      <c r="C123" s="57"/>
      <c r="D123" s="57"/>
      <c r="E123" s="57"/>
      <c r="F123" s="57"/>
      <c r="G123" s="57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</row>
    <row r="124" ht="9.75" customHeight="1">
      <c r="A124" s="57"/>
      <c r="B124" s="58"/>
      <c r="C124" s="57"/>
      <c r="D124" s="57"/>
      <c r="E124" s="57"/>
      <c r="F124" s="57"/>
      <c r="G124" s="57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</row>
    <row r="125" ht="9.75" customHeight="1">
      <c r="A125" s="57"/>
      <c r="B125" s="58"/>
      <c r="C125" s="57"/>
      <c r="D125" s="57"/>
      <c r="E125" s="57"/>
      <c r="F125" s="57"/>
      <c r="G125" s="57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</row>
    <row r="126" ht="9.75" customHeight="1">
      <c r="A126" s="57"/>
      <c r="B126" s="58"/>
      <c r="C126" s="57"/>
      <c r="D126" s="57"/>
      <c r="E126" s="57"/>
      <c r="F126" s="57"/>
      <c r="G126" s="57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</row>
    <row r="127" ht="9.75" customHeight="1">
      <c r="A127" s="57"/>
      <c r="B127" s="58"/>
      <c r="C127" s="57"/>
      <c r="D127" s="57"/>
      <c r="E127" s="57"/>
      <c r="F127" s="57"/>
      <c r="G127" s="57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</row>
    <row r="128" ht="9.75" customHeight="1">
      <c r="A128" s="57"/>
      <c r="B128" s="58"/>
      <c r="C128" s="57"/>
      <c r="D128" s="57"/>
      <c r="E128" s="57"/>
      <c r="F128" s="57"/>
      <c r="G128" s="57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</row>
    <row r="129" ht="9.75" customHeight="1">
      <c r="A129" s="57"/>
      <c r="B129" s="58"/>
      <c r="C129" s="57"/>
      <c r="D129" s="57"/>
      <c r="E129" s="57"/>
      <c r="F129" s="57"/>
      <c r="G129" s="57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</row>
    <row r="130" ht="9.75" customHeight="1">
      <c r="A130" s="57"/>
      <c r="B130" s="58"/>
      <c r="C130" s="57"/>
      <c r="D130" s="57"/>
      <c r="E130" s="57"/>
      <c r="F130" s="57"/>
      <c r="G130" s="57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</row>
    <row r="131" ht="9.75" customHeight="1">
      <c r="A131" s="57"/>
      <c r="B131" s="58"/>
      <c r="C131" s="57"/>
      <c r="D131" s="57"/>
      <c r="E131" s="57"/>
      <c r="F131" s="57"/>
      <c r="G131" s="57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</row>
    <row r="132" ht="9.75" customHeight="1">
      <c r="A132" s="57"/>
      <c r="B132" s="58"/>
      <c r="C132" s="57"/>
      <c r="D132" s="57"/>
      <c r="E132" s="57"/>
      <c r="F132" s="57"/>
      <c r="G132" s="57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</row>
    <row r="133" ht="9.75" customHeight="1">
      <c r="A133" s="57"/>
      <c r="B133" s="58"/>
      <c r="C133" s="57"/>
      <c r="D133" s="57"/>
      <c r="E133" s="57"/>
      <c r="F133" s="57"/>
      <c r="G133" s="57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</row>
    <row r="134" ht="9.75" customHeight="1">
      <c r="A134" s="57"/>
      <c r="B134" s="58"/>
      <c r="C134" s="57"/>
      <c r="D134" s="57"/>
      <c r="E134" s="57"/>
      <c r="F134" s="57"/>
      <c r="G134" s="57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</row>
    <row r="135" ht="9.75" customHeight="1">
      <c r="A135" s="57"/>
      <c r="B135" s="58"/>
      <c r="C135" s="57"/>
      <c r="D135" s="57"/>
      <c r="E135" s="57"/>
      <c r="F135" s="57"/>
      <c r="G135" s="57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</row>
    <row r="136" ht="9.75" customHeight="1">
      <c r="A136" s="57"/>
      <c r="B136" s="58"/>
      <c r="C136" s="57"/>
      <c r="D136" s="57"/>
      <c r="E136" s="57"/>
      <c r="F136" s="57"/>
      <c r="G136" s="57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</row>
    <row r="137" ht="9.75" customHeight="1">
      <c r="A137" s="57"/>
      <c r="B137" s="58"/>
      <c r="C137" s="57"/>
      <c r="D137" s="57"/>
      <c r="E137" s="57"/>
      <c r="F137" s="57"/>
      <c r="G137" s="57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</row>
    <row r="138" ht="9.75" customHeight="1">
      <c r="A138" s="57"/>
      <c r="B138" s="58"/>
      <c r="C138" s="57"/>
      <c r="D138" s="57"/>
      <c r="E138" s="57"/>
      <c r="F138" s="57"/>
      <c r="G138" s="57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</row>
    <row r="139" ht="9.75" customHeight="1">
      <c r="A139" s="57"/>
      <c r="B139" s="58"/>
      <c r="C139" s="57"/>
      <c r="D139" s="57"/>
      <c r="E139" s="57"/>
      <c r="F139" s="57"/>
      <c r="G139" s="57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</row>
    <row r="140" ht="9.75" customHeight="1">
      <c r="A140" s="57"/>
      <c r="B140" s="58"/>
      <c r="C140" s="57"/>
      <c r="D140" s="57"/>
      <c r="E140" s="57"/>
      <c r="F140" s="57"/>
      <c r="G140" s="57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</row>
    <row r="141" ht="9.75" customHeight="1">
      <c r="A141" s="57"/>
      <c r="B141" s="58"/>
      <c r="C141" s="57"/>
      <c r="D141" s="57"/>
      <c r="E141" s="57"/>
      <c r="F141" s="57"/>
      <c r="G141" s="57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</row>
    <row r="142" ht="9.75" customHeight="1">
      <c r="A142" s="57"/>
      <c r="B142" s="58"/>
      <c r="C142" s="57"/>
      <c r="D142" s="57"/>
      <c r="E142" s="57"/>
      <c r="F142" s="57"/>
      <c r="G142" s="57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</row>
    <row r="143" ht="9.75" customHeight="1">
      <c r="A143" s="57"/>
      <c r="B143" s="58"/>
      <c r="C143" s="57"/>
      <c r="D143" s="57"/>
      <c r="E143" s="57"/>
      <c r="F143" s="57"/>
      <c r="G143" s="57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</row>
    <row r="144" ht="9.75" customHeight="1">
      <c r="A144" s="57"/>
      <c r="B144" s="58"/>
      <c r="C144" s="57"/>
      <c r="D144" s="57"/>
      <c r="E144" s="57"/>
      <c r="F144" s="57"/>
      <c r="G144" s="57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</row>
    <row r="145" ht="9.75" customHeight="1">
      <c r="A145" s="57"/>
      <c r="B145" s="58"/>
      <c r="C145" s="57"/>
      <c r="D145" s="57"/>
      <c r="E145" s="57"/>
      <c r="F145" s="57"/>
      <c r="G145" s="57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</row>
    <row r="146" ht="9.75" customHeight="1">
      <c r="A146" s="57"/>
      <c r="B146" s="58"/>
      <c r="C146" s="57"/>
      <c r="D146" s="57"/>
      <c r="E146" s="57"/>
      <c r="F146" s="57"/>
      <c r="G146" s="57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</row>
    <row r="147" ht="9.75" customHeight="1">
      <c r="A147" s="57"/>
      <c r="B147" s="58"/>
      <c r="C147" s="57"/>
      <c r="D147" s="57"/>
      <c r="E147" s="57"/>
      <c r="F147" s="57"/>
      <c r="G147" s="57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</row>
    <row r="148" ht="9.75" customHeight="1">
      <c r="A148" s="57"/>
      <c r="B148" s="58"/>
      <c r="C148" s="57"/>
      <c r="D148" s="57"/>
      <c r="E148" s="57"/>
      <c r="F148" s="57"/>
      <c r="G148" s="57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</row>
    <row r="149" ht="9.75" customHeight="1">
      <c r="A149" s="57"/>
      <c r="B149" s="58"/>
      <c r="C149" s="57"/>
      <c r="D149" s="57"/>
      <c r="E149" s="57"/>
      <c r="F149" s="57"/>
      <c r="G149" s="57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</row>
    <row r="150" ht="9.75" customHeight="1">
      <c r="A150" s="57"/>
      <c r="B150" s="58"/>
      <c r="C150" s="57"/>
      <c r="D150" s="57"/>
      <c r="E150" s="57"/>
      <c r="F150" s="57"/>
      <c r="G150" s="57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</row>
    <row r="151" ht="9.75" customHeight="1">
      <c r="A151" s="57"/>
      <c r="B151" s="58"/>
      <c r="C151" s="57"/>
      <c r="D151" s="57"/>
      <c r="E151" s="57"/>
      <c r="F151" s="57"/>
      <c r="G151" s="57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</row>
    <row r="152" ht="9.75" customHeight="1">
      <c r="A152" s="57"/>
      <c r="B152" s="58"/>
      <c r="C152" s="57"/>
      <c r="D152" s="57"/>
      <c r="E152" s="57"/>
      <c r="F152" s="57"/>
      <c r="G152" s="57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</row>
    <row r="153" ht="9.75" customHeight="1">
      <c r="A153" s="57"/>
      <c r="B153" s="58"/>
      <c r="C153" s="57"/>
      <c r="D153" s="57"/>
      <c r="E153" s="57"/>
      <c r="F153" s="57"/>
      <c r="G153" s="57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</row>
    <row r="154" ht="9.75" customHeight="1">
      <c r="A154" s="57"/>
      <c r="B154" s="58"/>
      <c r="C154" s="57"/>
      <c r="D154" s="57"/>
      <c r="E154" s="57"/>
      <c r="F154" s="57"/>
      <c r="G154" s="57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</row>
    <row r="155" ht="9.75" customHeight="1">
      <c r="A155" s="57"/>
      <c r="B155" s="58"/>
      <c r="C155" s="57"/>
      <c r="D155" s="57"/>
      <c r="E155" s="57"/>
      <c r="F155" s="57"/>
      <c r="G155" s="57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</row>
    <row r="156" ht="9.75" customHeight="1">
      <c r="A156" s="57"/>
      <c r="B156" s="58"/>
      <c r="C156" s="57"/>
      <c r="D156" s="57"/>
      <c r="E156" s="57"/>
      <c r="F156" s="57"/>
      <c r="G156" s="57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</row>
    <row r="157" ht="9.75" customHeight="1">
      <c r="A157" s="57"/>
      <c r="B157" s="58"/>
      <c r="C157" s="57"/>
      <c r="D157" s="57"/>
      <c r="E157" s="57"/>
      <c r="F157" s="57"/>
      <c r="G157" s="57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</row>
    <row r="158" ht="9.75" customHeight="1">
      <c r="A158" s="57"/>
      <c r="B158" s="58"/>
      <c r="C158" s="57"/>
      <c r="D158" s="57"/>
      <c r="E158" s="57"/>
      <c r="F158" s="57"/>
      <c r="G158" s="57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</row>
    <row r="159" ht="9.75" customHeight="1">
      <c r="A159" s="57"/>
      <c r="B159" s="58"/>
      <c r="C159" s="57"/>
      <c r="D159" s="57"/>
      <c r="E159" s="57"/>
      <c r="F159" s="57"/>
      <c r="G159" s="57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</row>
    <row r="160" ht="9.75" customHeight="1">
      <c r="A160" s="57"/>
      <c r="B160" s="58"/>
      <c r="C160" s="57"/>
      <c r="D160" s="57"/>
      <c r="E160" s="57"/>
      <c r="F160" s="57"/>
      <c r="G160" s="57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</row>
    <row r="161" ht="9.75" customHeight="1">
      <c r="A161" s="57"/>
      <c r="B161" s="58"/>
      <c r="C161" s="57"/>
      <c r="D161" s="57"/>
      <c r="E161" s="57"/>
      <c r="F161" s="57"/>
      <c r="G161" s="57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</row>
    <row r="162" ht="9.75" customHeight="1">
      <c r="A162" s="57"/>
      <c r="B162" s="58"/>
      <c r="C162" s="57"/>
      <c r="D162" s="57"/>
      <c r="E162" s="57"/>
      <c r="F162" s="57"/>
      <c r="G162" s="57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</row>
    <row r="163" ht="9.75" customHeight="1">
      <c r="A163" s="57"/>
      <c r="B163" s="58"/>
      <c r="C163" s="57"/>
      <c r="D163" s="57"/>
      <c r="E163" s="57"/>
      <c r="F163" s="57"/>
      <c r="G163" s="57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</row>
    <row r="164" ht="9.75" customHeight="1">
      <c r="A164" s="57"/>
      <c r="B164" s="58"/>
      <c r="C164" s="57"/>
      <c r="D164" s="57"/>
      <c r="E164" s="57"/>
      <c r="F164" s="57"/>
      <c r="G164" s="57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</row>
    <row r="165" ht="9.75" customHeight="1">
      <c r="A165" s="57"/>
      <c r="B165" s="58"/>
      <c r="C165" s="57"/>
      <c r="D165" s="57"/>
      <c r="E165" s="57"/>
      <c r="F165" s="57"/>
      <c r="G165" s="57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</row>
    <row r="166" ht="9.75" customHeight="1">
      <c r="A166" s="57"/>
      <c r="B166" s="58"/>
      <c r="C166" s="57"/>
      <c r="D166" s="57"/>
      <c r="E166" s="57"/>
      <c r="F166" s="57"/>
      <c r="G166" s="57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</row>
    <row r="167" ht="9.75" customHeight="1">
      <c r="A167" s="57"/>
      <c r="B167" s="58"/>
      <c r="C167" s="57"/>
      <c r="D167" s="57"/>
      <c r="E167" s="57"/>
      <c r="F167" s="57"/>
      <c r="G167" s="57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</row>
    <row r="168" ht="9.75" customHeight="1">
      <c r="A168" s="57"/>
      <c r="B168" s="58"/>
      <c r="C168" s="57"/>
      <c r="D168" s="57"/>
      <c r="E168" s="57"/>
      <c r="F168" s="57"/>
      <c r="G168" s="57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</row>
    <row r="169" ht="9.75" customHeight="1">
      <c r="A169" s="57"/>
      <c r="B169" s="58"/>
      <c r="C169" s="57"/>
      <c r="D169" s="57"/>
      <c r="E169" s="57"/>
      <c r="F169" s="57"/>
      <c r="G169" s="57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</row>
    <row r="170" ht="9.75" customHeight="1">
      <c r="A170" s="57"/>
      <c r="B170" s="58"/>
      <c r="C170" s="57"/>
      <c r="D170" s="57"/>
      <c r="E170" s="57"/>
      <c r="F170" s="57"/>
      <c r="G170" s="57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</row>
    <row r="171" ht="9.75" customHeight="1">
      <c r="A171" s="57"/>
      <c r="B171" s="58"/>
      <c r="C171" s="57"/>
      <c r="D171" s="57"/>
      <c r="E171" s="57"/>
      <c r="F171" s="57"/>
      <c r="G171" s="57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</row>
    <row r="172" ht="9.75" customHeight="1">
      <c r="A172" s="57"/>
      <c r="B172" s="58"/>
      <c r="C172" s="57"/>
      <c r="D172" s="57"/>
      <c r="E172" s="57"/>
      <c r="F172" s="57"/>
      <c r="G172" s="57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</row>
    <row r="173" ht="9.75" customHeight="1">
      <c r="A173" s="57"/>
      <c r="B173" s="58"/>
      <c r="C173" s="57"/>
      <c r="D173" s="57"/>
      <c r="E173" s="57"/>
      <c r="F173" s="57"/>
      <c r="G173" s="57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</row>
    <row r="174" ht="9.75" customHeight="1">
      <c r="A174" s="57"/>
      <c r="B174" s="58"/>
      <c r="C174" s="57"/>
      <c r="D174" s="57"/>
      <c r="E174" s="57"/>
      <c r="F174" s="57"/>
      <c r="G174" s="57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</row>
    <row r="175" ht="9.75" customHeight="1">
      <c r="A175" s="57"/>
      <c r="B175" s="58"/>
      <c r="C175" s="57"/>
      <c r="D175" s="57"/>
      <c r="E175" s="57"/>
      <c r="F175" s="57"/>
      <c r="G175" s="57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</row>
    <row r="176" ht="9.75" customHeight="1">
      <c r="A176" s="57"/>
      <c r="B176" s="58"/>
      <c r="C176" s="57"/>
      <c r="D176" s="57"/>
      <c r="E176" s="57"/>
      <c r="F176" s="57"/>
      <c r="G176" s="57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</row>
    <row r="177" ht="9.75" customHeight="1">
      <c r="A177" s="57"/>
      <c r="B177" s="58"/>
      <c r="C177" s="57"/>
      <c r="D177" s="57"/>
      <c r="E177" s="57"/>
      <c r="F177" s="57"/>
      <c r="G177" s="57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</row>
    <row r="178" ht="9.75" customHeight="1">
      <c r="A178" s="57"/>
      <c r="B178" s="58"/>
      <c r="C178" s="57"/>
      <c r="D178" s="57"/>
      <c r="E178" s="57"/>
      <c r="F178" s="57"/>
      <c r="G178" s="57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</row>
    <row r="179" ht="9.75" customHeight="1">
      <c r="A179" s="57"/>
      <c r="B179" s="58"/>
      <c r="C179" s="57"/>
      <c r="D179" s="57"/>
      <c r="E179" s="57"/>
      <c r="F179" s="57"/>
      <c r="G179" s="57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</row>
    <row r="180" ht="9.75" customHeight="1">
      <c r="A180" s="57"/>
      <c r="B180" s="58"/>
      <c r="C180" s="57"/>
      <c r="D180" s="57"/>
      <c r="E180" s="57"/>
      <c r="F180" s="57"/>
      <c r="G180" s="57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</row>
    <row r="181" ht="9.75" customHeight="1">
      <c r="A181" s="57"/>
      <c r="B181" s="58"/>
      <c r="C181" s="57"/>
      <c r="D181" s="57"/>
      <c r="E181" s="57"/>
      <c r="F181" s="57"/>
      <c r="G181" s="57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</row>
    <row r="182" ht="9.75" customHeight="1">
      <c r="A182" s="57"/>
      <c r="B182" s="58"/>
      <c r="C182" s="57"/>
      <c r="D182" s="57"/>
      <c r="E182" s="57"/>
      <c r="F182" s="57"/>
      <c r="G182" s="57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</row>
    <row r="183" ht="9.75" customHeight="1">
      <c r="A183" s="57"/>
      <c r="B183" s="58"/>
      <c r="C183" s="57"/>
      <c r="D183" s="57"/>
      <c r="E183" s="57"/>
      <c r="F183" s="57"/>
      <c r="G183" s="57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</row>
    <row r="184" ht="9.75" customHeight="1">
      <c r="A184" s="57"/>
      <c r="B184" s="58"/>
      <c r="C184" s="57"/>
      <c r="D184" s="57"/>
      <c r="E184" s="57"/>
      <c r="F184" s="57"/>
      <c r="G184" s="57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</row>
    <row r="185" ht="9.75" customHeight="1">
      <c r="A185" s="57"/>
      <c r="B185" s="58"/>
      <c r="C185" s="57"/>
      <c r="D185" s="57"/>
      <c r="E185" s="57"/>
      <c r="F185" s="57"/>
      <c r="G185" s="57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</row>
    <row r="186" ht="9.75" customHeight="1">
      <c r="A186" s="57"/>
      <c r="B186" s="58"/>
      <c r="C186" s="57"/>
      <c r="D186" s="57"/>
      <c r="E186" s="57"/>
      <c r="F186" s="57"/>
      <c r="G186" s="57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</row>
    <row r="187" ht="9.75" customHeight="1">
      <c r="A187" s="57"/>
      <c r="B187" s="58"/>
      <c r="C187" s="57"/>
      <c r="D187" s="57"/>
      <c r="E187" s="57"/>
      <c r="F187" s="57"/>
      <c r="G187" s="57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</row>
    <row r="188" ht="9.75" customHeight="1">
      <c r="A188" s="57"/>
      <c r="B188" s="58"/>
      <c r="C188" s="57"/>
      <c r="D188" s="57"/>
      <c r="E188" s="57"/>
      <c r="F188" s="57"/>
      <c r="G188" s="57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</row>
    <row r="189" ht="9.75" customHeight="1">
      <c r="A189" s="57"/>
      <c r="B189" s="58"/>
      <c r="C189" s="57"/>
      <c r="D189" s="57"/>
      <c r="E189" s="57"/>
      <c r="F189" s="57"/>
      <c r="G189" s="57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</row>
    <row r="190" ht="9.75" customHeight="1">
      <c r="A190" s="57"/>
      <c r="B190" s="58"/>
      <c r="C190" s="57"/>
      <c r="D190" s="57"/>
      <c r="E190" s="57"/>
      <c r="F190" s="57"/>
      <c r="G190" s="57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</row>
    <row r="191" ht="9.75" customHeight="1">
      <c r="A191" s="57"/>
      <c r="B191" s="58"/>
      <c r="C191" s="57"/>
      <c r="D191" s="57"/>
      <c r="E191" s="57"/>
      <c r="F191" s="57"/>
      <c r="G191" s="57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</row>
    <row r="192" ht="9.75" customHeight="1">
      <c r="A192" s="57"/>
      <c r="B192" s="58"/>
      <c r="C192" s="57"/>
      <c r="D192" s="57"/>
      <c r="E192" s="57"/>
      <c r="F192" s="57"/>
      <c r="G192" s="57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</row>
    <row r="193" ht="9.75" customHeight="1">
      <c r="A193" s="57"/>
      <c r="B193" s="58"/>
      <c r="C193" s="57"/>
      <c r="D193" s="57"/>
      <c r="E193" s="57"/>
      <c r="F193" s="57"/>
      <c r="G193" s="57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  <c r="Z193" s="13"/>
    </row>
    <row r="194" ht="9.75" customHeight="1">
      <c r="A194" s="57"/>
      <c r="B194" s="58"/>
      <c r="C194" s="57"/>
      <c r="D194" s="57"/>
      <c r="E194" s="57"/>
      <c r="F194" s="57"/>
      <c r="G194" s="57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  <c r="Z194" s="13"/>
    </row>
    <row r="195" ht="9.75" customHeight="1">
      <c r="A195" s="57"/>
      <c r="B195" s="58"/>
      <c r="C195" s="57"/>
      <c r="D195" s="57"/>
      <c r="E195" s="57"/>
      <c r="F195" s="57"/>
      <c r="G195" s="57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Z195" s="13"/>
    </row>
    <row r="196" ht="9.75" customHeight="1">
      <c r="A196" s="57"/>
      <c r="B196" s="58"/>
      <c r="C196" s="57"/>
      <c r="D196" s="57"/>
      <c r="E196" s="57"/>
      <c r="F196" s="57"/>
      <c r="G196" s="57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  <c r="Z196" s="13"/>
    </row>
    <row r="197" ht="9.75" customHeight="1">
      <c r="A197" s="57"/>
      <c r="B197" s="58"/>
      <c r="C197" s="57"/>
      <c r="D197" s="57"/>
      <c r="E197" s="57"/>
      <c r="F197" s="57"/>
      <c r="G197" s="57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  <c r="Z197" s="13"/>
    </row>
    <row r="198" ht="9.75" customHeight="1">
      <c r="A198" s="57"/>
      <c r="B198" s="58"/>
      <c r="C198" s="57"/>
      <c r="D198" s="57"/>
      <c r="E198" s="57"/>
      <c r="F198" s="57"/>
      <c r="G198" s="57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  <c r="Z198" s="13"/>
    </row>
    <row r="199" ht="9.75" customHeight="1">
      <c r="A199" s="57"/>
      <c r="B199" s="58"/>
      <c r="C199" s="57"/>
      <c r="D199" s="57"/>
      <c r="E199" s="57"/>
      <c r="F199" s="57"/>
      <c r="G199" s="57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  <c r="Z199" s="13"/>
    </row>
    <row r="200" ht="9.75" customHeight="1">
      <c r="A200" s="57"/>
      <c r="B200" s="58"/>
      <c r="C200" s="57"/>
      <c r="D200" s="57"/>
      <c r="E200" s="57"/>
      <c r="F200" s="57"/>
      <c r="G200" s="57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  <c r="Z200" s="13"/>
    </row>
    <row r="201" ht="9.75" customHeight="1">
      <c r="A201" s="57"/>
      <c r="B201" s="58"/>
      <c r="C201" s="57"/>
      <c r="D201" s="57"/>
      <c r="E201" s="57"/>
      <c r="F201" s="57"/>
      <c r="G201" s="57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  <c r="Z201" s="13"/>
    </row>
    <row r="202" ht="9.75" customHeight="1">
      <c r="A202" s="57"/>
      <c r="B202" s="58"/>
      <c r="C202" s="57"/>
      <c r="D202" s="57"/>
      <c r="E202" s="57"/>
      <c r="F202" s="57"/>
      <c r="G202" s="57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  <c r="Z202" s="13"/>
    </row>
    <row r="203" ht="9.75" customHeight="1">
      <c r="A203" s="57"/>
      <c r="B203" s="58"/>
      <c r="C203" s="57"/>
      <c r="D203" s="57"/>
      <c r="E203" s="57"/>
      <c r="F203" s="57"/>
      <c r="G203" s="57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  <c r="Z203" s="13"/>
    </row>
    <row r="204" ht="9.75" customHeight="1">
      <c r="A204" s="57"/>
      <c r="B204" s="58"/>
      <c r="C204" s="57"/>
      <c r="D204" s="57"/>
      <c r="E204" s="57"/>
      <c r="F204" s="57"/>
      <c r="G204" s="57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  <c r="Z204" s="13"/>
    </row>
    <row r="205" ht="9.75" customHeight="1">
      <c r="A205" s="57"/>
      <c r="B205" s="58"/>
      <c r="C205" s="57"/>
      <c r="D205" s="57"/>
      <c r="E205" s="57"/>
      <c r="F205" s="57"/>
      <c r="G205" s="57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  <c r="Z205" s="13"/>
    </row>
    <row r="206" ht="9.75" customHeight="1">
      <c r="A206" s="57"/>
      <c r="B206" s="58"/>
      <c r="C206" s="57"/>
      <c r="D206" s="57"/>
      <c r="E206" s="57"/>
      <c r="F206" s="57"/>
      <c r="G206" s="57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3"/>
      <c r="Z206" s="13"/>
    </row>
    <row r="207" ht="9.75" customHeight="1">
      <c r="A207" s="57"/>
      <c r="B207" s="58"/>
      <c r="C207" s="57"/>
      <c r="D207" s="57"/>
      <c r="E207" s="57"/>
      <c r="F207" s="57"/>
      <c r="G207" s="57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3"/>
      <c r="Z207" s="13"/>
    </row>
    <row r="208" ht="9.75" customHeight="1">
      <c r="A208" s="57"/>
      <c r="B208" s="58"/>
      <c r="C208" s="57"/>
      <c r="D208" s="57"/>
      <c r="E208" s="57"/>
      <c r="F208" s="57"/>
      <c r="G208" s="57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  <c r="Z208" s="13"/>
    </row>
    <row r="209" ht="9.75" customHeight="1">
      <c r="A209" s="57"/>
      <c r="B209" s="58"/>
      <c r="C209" s="57"/>
      <c r="D209" s="57"/>
      <c r="E209" s="57"/>
      <c r="F209" s="57"/>
      <c r="G209" s="57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  <c r="Z209" s="13"/>
    </row>
    <row r="210" ht="9.75" customHeight="1">
      <c r="A210" s="57"/>
      <c r="B210" s="58"/>
      <c r="C210" s="57"/>
      <c r="D210" s="57"/>
      <c r="E210" s="57"/>
      <c r="F210" s="57"/>
      <c r="G210" s="57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  <c r="Z210" s="13"/>
    </row>
    <row r="211" ht="9.75" customHeight="1">
      <c r="A211" s="57"/>
      <c r="B211" s="58"/>
      <c r="C211" s="57"/>
      <c r="D211" s="57"/>
      <c r="E211" s="57"/>
      <c r="F211" s="57"/>
      <c r="G211" s="57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13"/>
      <c r="Z211" s="13"/>
    </row>
    <row r="212" ht="9.75" customHeight="1">
      <c r="A212" s="57"/>
      <c r="B212" s="58"/>
      <c r="C212" s="57"/>
      <c r="D212" s="57"/>
      <c r="E212" s="57"/>
      <c r="F212" s="57"/>
      <c r="G212" s="57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  <c r="Z212" s="13"/>
    </row>
    <row r="213" ht="9.75" customHeight="1">
      <c r="A213" s="57"/>
      <c r="B213" s="58"/>
      <c r="C213" s="57"/>
      <c r="D213" s="57"/>
      <c r="E213" s="57"/>
      <c r="F213" s="57"/>
      <c r="G213" s="57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3"/>
      <c r="W213" s="13"/>
      <c r="X213" s="13"/>
      <c r="Y213" s="13"/>
      <c r="Z213" s="13"/>
    </row>
    <row r="214" ht="9.75" customHeight="1">
      <c r="A214" s="57"/>
      <c r="B214" s="58"/>
      <c r="C214" s="57"/>
      <c r="D214" s="57"/>
      <c r="E214" s="57"/>
      <c r="F214" s="57"/>
      <c r="G214" s="57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3"/>
      <c r="W214" s="13"/>
      <c r="X214" s="13"/>
      <c r="Y214" s="13"/>
      <c r="Z214" s="13"/>
    </row>
    <row r="215" ht="9.75" customHeight="1">
      <c r="A215" s="57"/>
      <c r="B215" s="58"/>
      <c r="C215" s="57"/>
      <c r="D215" s="57"/>
      <c r="E215" s="57"/>
      <c r="F215" s="57"/>
      <c r="G215" s="57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3"/>
      <c r="W215" s="13"/>
      <c r="X215" s="13"/>
      <c r="Y215" s="13"/>
      <c r="Z215" s="13"/>
    </row>
    <row r="216" ht="9.75" customHeight="1">
      <c r="A216" s="57"/>
      <c r="B216" s="58"/>
      <c r="C216" s="57"/>
      <c r="D216" s="57"/>
      <c r="E216" s="57"/>
      <c r="F216" s="57"/>
      <c r="G216" s="57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  <c r="Z216" s="13"/>
    </row>
    <row r="217" ht="9.75" customHeight="1">
      <c r="A217" s="57"/>
      <c r="B217" s="58"/>
      <c r="C217" s="57"/>
      <c r="D217" s="57"/>
      <c r="E217" s="57"/>
      <c r="F217" s="57"/>
      <c r="G217" s="57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3"/>
      <c r="W217" s="13"/>
      <c r="X217" s="13"/>
      <c r="Y217" s="13"/>
      <c r="Z217" s="13"/>
    </row>
    <row r="218" ht="9.75" customHeight="1">
      <c r="A218" s="57"/>
      <c r="B218" s="58"/>
      <c r="C218" s="57"/>
      <c r="D218" s="57"/>
      <c r="E218" s="57"/>
      <c r="F218" s="57"/>
      <c r="G218" s="57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3"/>
      <c r="W218" s="13"/>
      <c r="X218" s="13"/>
      <c r="Y218" s="13"/>
      <c r="Z218" s="13"/>
    </row>
    <row r="219" ht="9.75" customHeight="1">
      <c r="A219" s="57"/>
      <c r="B219" s="58"/>
      <c r="C219" s="57"/>
      <c r="D219" s="57"/>
      <c r="E219" s="57"/>
      <c r="F219" s="57"/>
      <c r="G219" s="57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13"/>
      <c r="Z219" s="13"/>
    </row>
    <row r="220" ht="9.75" customHeight="1">
      <c r="A220" s="57"/>
      <c r="B220" s="58"/>
      <c r="C220" s="57"/>
      <c r="D220" s="57"/>
      <c r="E220" s="57"/>
      <c r="F220" s="57"/>
      <c r="G220" s="57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  <c r="Z220" s="13"/>
    </row>
    <row r="221" ht="9.75" customHeight="1">
      <c r="A221" s="57"/>
      <c r="B221" s="58"/>
      <c r="C221" s="57"/>
      <c r="D221" s="57"/>
      <c r="E221" s="57"/>
      <c r="F221" s="57"/>
      <c r="G221" s="57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  <c r="Z221" s="13"/>
    </row>
    <row r="222" ht="9.75" customHeight="1">
      <c r="A222" s="57"/>
      <c r="B222" s="58"/>
      <c r="C222" s="57"/>
      <c r="D222" s="57"/>
      <c r="E222" s="57"/>
      <c r="F222" s="57"/>
      <c r="G222" s="57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  <c r="Z222" s="13"/>
    </row>
    <row r="223" ht="9.75" customHeight="1">
      <c r="A223" s="57"/>
      <c r="B223" s="58"/>
      <c r="C223" s="57"/>
      <c r="D223" s="57"/>
      <c r="E223" s="57"/>
      <c r="F223" s="57"/>
      <c r="G223" s="57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  <c r="Z223" s="13"/>
    </row>
    <row r="224" ht="9.75" customHeight="1">
      <c r="A224" s="57"/>
      <c r="B224" s="58"/>
      <c r="C224" s="57"/>
      <c r="D224" s="57"/>
      <c r="E224" s="57"/>
      <c r="F224" s="57"/>
      <c r="G224" s="57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  <c r="Z224" s="13"/>
    </row>
    <row r="225" ht="9.75" customHeight="1">
      <c r="A225" s="57"/>
      <c r="B225" s="58"/>
      <c r="C225" s="57"/>
      <c r="D225" s="57"/>
      <c r="E225" s="57"/>
      <c r="F225" s="57"/>
      <c r="G225" s="57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  <c r="Z225" s="13"/>
    </row>
    <row r="226" ht="9.75" customHeight="1">
      <c r="A226" s="57"/>
      <c r="B226" s="58"/>
      <c r="C226" s="57"/>
      <c r="D226" s="57"/>
      <c r="E226" s="57"/>
      <c r="F226" s="57"/>
      <c r="G226" s="57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  <c r="Z226" s="13"/>
    </row>
    <row r="227" ht="9.75" customHeight="1">
      <c r="A227" s="57"/>
      <c r="B227" s="58"/>
      <c r="C227" s="57"/>
      <c r="D227" s="57"/>
      <c r="E227" s="57"/>
      <c r="F227" s="57"/>
      <c r="G227" s="57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  <c r="Z227" s="13"/>
    </row>
    <row r="228" ht="9.75" customHeight="1">
      <c r="A228" s="57"/>
      <c r="B228" s="58"/>
      <c r="C228" s="57"/>
      <c r="D228" s="57"/>
      <c r="E228" s="57"/>
      <c r="F228" s="57"/>
      <c r="G228" s="57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  <c r="Z228" s="13"/>
    </row>
    <row r="229" ht="9.75" customHeight="1">
      <c r="A229" s="57"/>
      <c r="B229" s="58"/>
      <c r="C229" s="57"/>
      <c r="D229" s="57"/>
      <c r="E229" s="57"/>
      <c r="F229" s="57"/>
      <c r="G229" s="57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  <c r="Z229" s="13"/>
    </row>
    <row r="230" ht="9.75" customHeight="1">
      <c r="A230" s="57"/>
      <c r="B230" s="58"/>
      <c r="C230" s="57"/>
      <c r="D230" s="57"/>
      <c r="E230" s="57"/>
      <c r="F230" s="57"/>
      <c r="G230" s="57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  <c r="Z230" s="13"/>
    </row>
    <row r="231" ht="9.75" customHeight="1">
      <c r="A231" s="57"/>
      <c r="B231" s="58"/>
      <c r="C231" s="57"/>
      <c r="D231" s="57"/>
      <c r="E231" s="57"/>
      <c r="F231" s="57"/>
      <c r="G231" s="57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  <c r="Z231" s="13"/>
    </row>
    <row r="232" ht="9.75" customHeight="1">
      <c r="A232" s="57"/>
      <c r="B232" s="58"/>
      <c r="C232" s="57"/>
      <c r="D232" s="57"/>
      <c r="E232" s="57"/>
      <c r="F232" s="57"/>
      <c r="G232" s="57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  <c r="Z232" s="13"/>
    </row>
    <row r="233" ht="9.75" customHeight="1">
      <c r="A233" s="57"/>
      <c r="B233" s="58"/>
      <c r="C233" s="57"/>
      <c r="D233" s="57"/>
      <c r="E233" s="57"/>
      <c r="F233" s="57"/>
      <c r="G233" s="57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</row>
    <row r="234" ht="9.75" customHeight="1">
      <c r="A234" s="57"/>
      <c r="B234" s="58"/>
      <c r="C234" s="57"/>
      <c r="D234" s="57"/>
      <c r="E234" s="57"/>
      <c r="F234" s="57"/>
      <c r="G234" s="57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  <c r="Z234" s="13"/>
    </row>
    <row r="235" ht="9.75" customHeight="1">
      <c r="A235" s="57"/>
      <c r="B235" s="58"/>
      <c r="C235" s="57"/>
      <c r="D235" s="57"/>
      <c r="E235" s="57"/>
      <c r="F235" s="57"/>
      <c r="G235" s="57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  <c r="Z235" s="13"/>
    </row>
    <row r="236" ht="9.75" customHeight="1">
      <c r="A236" s="57"/>
      <c r="B236" s="58"/>
      <c r="C236" s="57"/>
      <c r="D236" s="57"/>
      <c r="E236" s="57"/>
      <c r="F236" s="57"/>
      <c r="G236" s="57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3"/>
    </row>
    <row r="237" ht="9.75" customHeight="1">
      <c r="A237" s="57"/>
      <c r="B237" s="58"/>
      <c r="C237" s="57"/>
      <c r="D237" s="57"/>
      <c r="E237" s="57"/>
      <c r="F237" s="57"/>
      <c r="G237" s="57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  <c r="Z237" s="13"/>
    </row>
    <row r="238" ht="9.75" customHeight="1">
      <c r="A238" s="57"/>
      <c r="B238" s="58"/>
      <c r="C238" s="57"/>
      <c r="D238" s="57"/>
      <c r="E238" s="57"/>
      <c r="F238" s="57"/>
      <c r="G238" s="57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3"/>
      <c r="Z238" s="13"/>
    </row>
    <row r="239" ht="9.75" customHeight="1">
      <c r="A239" s="57"/>
      <c r="B239" s="58"/>
      <c r="C239" s="57"/>
      <c r="D239" s="57"/>
      <c r="E239" s="57"/>
      <c r="F239" s="57"/>
      <c r="G239" s="57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13"/>
      <c r="Z239" s="13"/>
    </row>
    <row r="240" ht="9.75" customHeight="1">
      <c r="A240" s="57"/>
      <c r="B240" s="58"/>
      <c r="C240" s="57"/>
      <c r="D240" s="57"/>
      <c r="E240" s="57"/>
      <c r="F240" s="57"/>
      <c r="G240" s="57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  <c r="Z240" s="13"/>
    </row>
    <row r="241" ht="9.75" customHeight="1">
      <c r="A241" s="57"/>
      <c r="B241" s="58"/>
      <c r="C241" s="57"/>
      <c r="D241" s="57"/>
      <c r="E241" s="57"/>
      <c r="F241" s="57"/>
      <c r="G241" s="57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  <c r="Z241" s="13"/>
    </row>
    <row r="242" ht="9.75" customHeight="1">
      <c r="A242" s="57"/>
      <c r="B242" s="58"/>
      <c r="C242" s="57"/>
      <c r="D242" s="57"/>
      <c r="E242" s="57"/>
      <c r="F242" s="57"/>
      <c r="G242" s="57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  <c r="Z242" s="13"/>
    </row>
    <row r="243" ht="9.75" customHeight="1">
      <c r="A243" s="57"/>
      <c r="B243" s="58"/>
      <c r="C243" s="57"/>
      <c r="D243" s="57"/>
      <c r="E243" s="57"/>
      <c r="F243" s="57"/>
      <c r="G243" s="57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  <c r="Z243" s="13"/>
    </row>
    <row r="244" ht="9.75" customHeight="1">
      <c r="A244" s="57"/>
      <c r="B244" s="58"/>
      <c r="C244" s="57"/>
      <c r="D244" s="57"/>
      <c r="E244" s="57"/>
      <c r="F244" s="57"/>
      <c r="G244" s="57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  <c r="Z244" s="13"/>
    </row>
    <row r="245" ht="9.75" customHeight="1">
      <c r="A245" s="57"/>
      <c r="B245" s="58"/>
      <c r="C245" s="57"/>
      <c r="D245" s="57"/>
      <c r="E245" s="57"/>
      <c r="F245" s="57"/>
      <c r="G245" s="57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  <c r="Z245" s="13"/>
    </row>
    <row r="246" ht="9.75" customHeight="1">
      <c r="A246" s="57"/>
      <c r="B246" s="58"/>
      <c r="C246" s="57"/>
      <c r="D246" s="57"/>
      <c r="E246" s="57"/>
      <c r="F246" s="57"/>
      <c r="G246" s="57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  <c r="Z246" s="13"/>
    </row>
    <row r="247" ht="9.75" customHeight="1">
      <c r="A247" s="57"/>
      <c r="B247" s="58"/>
      <c r="C247" s="57"/>
      <c r="D247" s="57"/>
      <c r="E247" s="57"/>
      <c r="F247" s="57"/>
      <c r="G247" s="57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  <c r="Z247" s="13"/>
    </row>
    <row r="248" ht="9.75" customHeight="1">
      <c r="A248" s="57"/>
      <c r="B248" s="58"/>
      <c r="C248" s="57"/>
      <c r="D248" s="57"/>
      <c r="E248" s="57"/>
      <c r="F248" s="57"/>
      <c r="G248" s="57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  <c r="Z248" s="13"/>
    </row>
    <row r="249" ht="9.75" customHeight="1">
      <c r="A249" s="57"/>
      <c r="B249" s="58"/>
      <c r="C249" s="57"/>
      <c r="D249" s="57"/>
      <c r="E249" s="57"/>
      <c r="F249" s="57"/>
      <c r="G249" s="57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  <c r="Z249" s="13"/>
    </row>
    <row r="250" ht="9.75" customHeight="1">
      <c r="A250" s="57"/>
      <c r="B250" s="58"/>
      <c r="C250" s="57"/>
      <c r="D250" s="57"/>
      <c r="E250" s="57"/>
      <c r="F250" s="57"/>
      <c r="G250" s="57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  <c r="Z250" s="13"/>
    </row>
    <row r="251" ht="9.75" customHeight="1">
      <c r="A251" s="57"/>
      <c r="B251" s="58"/>
      <c r="C251" s="57"/>
      <c r="D251" s="57"/>
      <c r="E251" s="57"/>
      <c r="F251" s="57"/>
      <c r="G251" s="57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  <c r="Z251" s="13"/>
    </row>
    <row r="252" ht="9.75" customHeight="1">
      <c r="A252" s="57"/>
      <c r="B252" s="58"/>
      <c r="C252" s="57"/>
      <c r="D252" s="57"/>
      <c r="E252" s="57"/>
      <c r="F252" s="57"/>
      <c r="G252" s="57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  <c r="Z252" s="13"/>
    </row>
    <row r="253" ht="9.75" customHeight="1">
      <c r="A253" s="57"/>
      <c r="B253" s="58"/>
      <c r="C253" s="57"/>
      <c r="D253" s="57"/>
      <c r="E253" s="57"/>
      <c r="F253" s="57"/>
      <c r="G253" s="57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  <c r="Z253" s="13"/>
    </row>
    <row r="254" ht="9.75" customHeight="1">
      <c r="A254" s="57"/>
      <c r="B254" s="58"/>
      <c r="C254" s="57"/>
      <c r="D254" s="57"/>
      <c r="E254" s="57"/>
      <c r="F254" s="57"/>
      <c r="G254" s="57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  <c r="Z254" s="13"/>
    </row>
    <row r="255" ht="15.75" customHeight="1">
      <c r="A255" s="4"/>
      <c r="B255" s="59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ht="15.75" customHeight="1">
      <c r="A256" s="4"/>
      <c r="B256" s="59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ht="15.75" customHeight="1">
      <c r="A257" s="4"/>
      <c r="B257" s="59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ht="15.75" customHeight="1">
      <c r="A258" s="4"/>
      <c r="B258" s="59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ht="15.75" customHeight="1">
      <c r="A259" s="4"/>
      <c r="B259" s="59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ht="15.75" customHeight="1">
      <c r="A260" s="4"/>
      <c r="B260" s="59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ht="15.75" customHeight="1">
      <c r="A261" s="4"/>
      <c r="B261" s="59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ht="15.75" customHeight="1">
      <c r="A262" s="4"/>
      <c r="B262" s="59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ht="15.75" customHeight="1">
      <c r="A263" s="4"/>
      <c r="B263" s="59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ht="15.75" customHeight="1">
      <c r="A264" s="4"/>
      <c r="B264" s="59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ht="15.75" customHeight="1">
      <c r="A265" s="4"/>
      <c r="B265" s="59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ht="15.75" customHeight="1">
      <c r="A266" s="4"/>
      <c r="B266" s="59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ht="15.75" customHeight="1">
      <c r="A267" s="4"/>
      <c r="B267" s="59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ht="15.75" customHeight="1">
      <c r="A268" s="4"/>
      <c r="B268" s="59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ht="15.75" customHeight="1">
      <c r="A269" s="4"/>
      <c r="B269" s="59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ht="15.75" customHeight="1">
      <c r="A270" s="4"/>
      <c r="B270" s="59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ht="15.75" customHeight="1">
      <c r="A271" s="4"/>
      <c r="B271" s="59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ht="15.75" customHeight="1">
      <c r="A272" s="4"/>
      <c r="B272" s="59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ht="15.75" customHeight="1">
      <c r="A273" s="4"/>
      <c r="B273" s="59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ht="15.75" customHeight="1">
      <c r="A274" s="4"/>
      <c r="B274" s="59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ht="15.75" customHeight="1">
      <c r="A275" s="4"/>
      <c r="B275" s="59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ht="15.75" customHeight="1">
      <c r="A276" s="4"/>
      <c r="B276" s="59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ht="15.75" customHeight="1">
      <c r="A277" s="4"/>
      <c r="B277" s="59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ht="15.75" customHeight="1">
      <c r="A278" s="4"/>
      <c r="B278" s="59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ht="15.75" customHeight="1">
      <c r="A279" s="4"/>
      <c r="B279" s="59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ht="15.75" customHeight="1">
      <c r="A280" s="4"/>
      <c r="B280" s="59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ht="15.75" customHeight="1">
      <c r="A281" s="4"/>
      <c r="B281" s="59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ht="15.75" customHeight="1">
      <c r="A282" s="4"/>
      <c r="B282" s="59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ht="15.75" customHeight="1">
      <c r="A283" s="4"/>
      <c r="B283" s="59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ht="15.75" customHeight="1">
      <c r="A284" s="4"/>
      <c r="B284" s="59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ht="15.75" customHeight="1">
      <c r="A285" s="4"/>
      <c r="B285" s="59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ht="15.75" customHeight="1">
      <c r="A286" s="4"/>
      <c r="B286" s="59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ht="15.75" customHeight="1">
      <c r="A287" s="4"/>
      <c r="B287" s="59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ht="15.75" customHeight="1">
      <c r="A288" s="4"/>
      <c r="B288" s="59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ht="15.75" customHeight="1">
      <c r="A289" s="4"/>
      <c r="B289" s="59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ht="15.75" customHeight="1">
      <c r="A290" s="4"/>
      <c r="B290" s="59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ht="15.75" customHeight="1">
      <c r="A291" s="4"/>
      <c r="B291" s="59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ht="15.75" customHeight="1">
      <c r="A292" s="4"/>
      <c r="B292" s="59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ht="15.75" customHeight="1">
      <c r="A293" s="4"/>
      <c r="B293" s="59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ht="15.75" customHeight="1">
      <c r="A294" s="4"/>
      <c r="B294" s="59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ht="15.75" customHeight="1">
      <c r="A295" s="4"/>
      <c r="B295" s="59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ht="15.75" customHeight="1">
      <c r="A296" s="4"/>
      <c r="B296" s="59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ht="15.75" customHeight="1">
      <c r="A297" s="4"/>
      <c r="B297" s="59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ht="15.75" customHeight="1">
      <c r="A298" s="4"/>
      <c r="B298" s="59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ht="15.75" customHeight="1">
      <c r="A299" s="4"/>
      <c r="B299" s="59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ht="15.75" customHeight="1">
      <c r="A300" s="4"/>
      <c r="B300" s="59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ht="15.75" customHeight="1">
      <c r="A301" s="4"/>
      <c r="B301" s="59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ht="15.75" customHeight="1">
      <c r="A302" s="4"/>
      <c r="B302" s="59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ht="15.75" customHeight="1">
      <c r="A303" s="4"/>
      <c r="B303" s="59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ht="15.75" customHeight="1">
      <c r="A304" s="4"/>
      <c r="B304" s="59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ht="15.75" customHeight="1">
      <c r="A305" s="4"/>
      <c r="B305" s="59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ht="15.75" customHeight="1">
      <c r="A306" s="4"/>
      <c r="B306" s="59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ht="15.75" customHeight="1">
      <c r="A307" s="4"/>
      <c r="B307" s="59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ht="15.75" customHeight="1">
      <c r="A308" s="4"/>
      <c r="B308" s="59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ht="15.75" customHeight="1">
      <c r="A309" s="4"/>
      <c r="B309" s="59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ht="15.75" customHeight="1">
      <c r="A310" s="4"/>
      <c r="B310" s="59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ht="15.75" customHeight="1">
      <c r="A311" s="4"/>
      <c r="B311" s="59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ht="15.75" customHeight="1">
      <c r="A312" s="4"/>
      <c r="B312" s="59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ht="15.75" customHeight="1">
      <c r="A313" s="4"/>
      <c r="B313" s="59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ht="15.75" customHeight="1">
      <c r="A314" s="4"/>
      <c r="B314" s="59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ht="15.75" customHeight="1">
      <c r="A315" s="4"/>
      <c r="B315" s="59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ht="15.75" customHeight="1">
      <c r="A316" s="4"/>
      <c r="B316" s="59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ht="15.75" customHeight="1">
      <c r="A317" s="4"/>
      <c r="B317" s="59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ht="15.75" customHeight="1">
      <c r="A318" s="4"/>
      <c r="B318" s="59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ht="15.75" customHeight="1">
      <c r="A319" s="4"/>
      <c r="B319" s="59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ht="15.75" customHeight="1">
      <c r="A320" s="4"/>
      <c r="B320" s="59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ht="15.75" customHeight="1">
      <c r="A321" s="4"/>
      <c r="B321" s="59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ht="15.75" customHeight="1">
      <c r="A322" s="4"/>
      <c r="B322" s="59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ht="15.75" customHeight="1">
      <c r="A323" s="4"/>
      <c r="B323" s="59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ht="15.75" customHeight="1">
      <c r="A324" s="4"/>
      <c r="B324" s="59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ht="15.75" customHeight="1">
      <c r="A325" s="4"/>
      <c r="B325" s="59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ht="15.75" customHeight="1">
      <c r="A326" s="4"/>
      <c r="B326" s="59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ht="15.75" customHeight="1">
      <c r="A327" s="4"/>
      <c r="B327" s="59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ht="15.75" customHeight="1">
      <c r="A328" s="4"/>
      <c r="B328" s="59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ht="15.75" customHeight="1">
      <c r="A329" s="4"/>
      <c r="B329" s="59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ht="15.75" customHeight="1">
      <c r="A330" s="4"/>
      <c r="B330" s="59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ht="15.75" customHeight="1">
      <c r="A331" s="4"/>
      <c r="B331" s="59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ht="15.75" customHeight="1">
      <c r="A332" s="4"/>
      <c r="B332" s="59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ht="15.75" customHeight="1">
      <c r="A333" s="4"/>
      <c r="B333" s="59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ht="15.75" customHeight="1">
      <c r="A334" s="4"/>
      <c r="B334" s="59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ht="15.75" customHeight="1">
      <c r="A335" s="4"/>
      <c r="B335" s="59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ht="15.75" customHeight="1">
      <c r="A336" s="4"/>
      <c r="B336" s="59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ht="15.75" customHeight="1">
      <c r="A337" s="4"/>
      <c r="B337" s="59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ht="15.75" customHeight="1">
      <c r="A338" s="4"/>
      <c r="B338" s="59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ht="15.75" customHeight="1">
      <c r="A339" s="4"/>
      <c r="B339" s="59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ht="15.75" customHeight="1">
      <c r="A340" s="4"/>
      <c r="B340" s="59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ht="15.75" customHeight="1">
      <c r="A341" s="4"/>
      <c r="B341" s="59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ht="15.75" customHeight="1">
      <c r="A342" s="4"/>
      <c r="B342" s="59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ht="15.75" customHeight="1">
      <c r="A343" s="4"/>
      <c r="B343" s="59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ht="15.75" customHeight="1">
      <c r="A344" s="4"/>
      <c r="B344" s="59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ht="15.75" customHeight="1">
      <c r="A345" s="4"/>
      <c r="B345" s="59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ht="15.75" customHeight="1">
      <c r="A346" s="4"/>
      <c r="B346" s="59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ht="15.75" customHeight="1">
      <c r="A347" s="4"/>
      <c r="B347" s="59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ht="15.75" customHeight="1">
      <c r="A348" s="4"/>
      <c r="B348" s="59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ht="15.75" customHeight="1">
      <c r="A349" s="4"/>
      <c r="B349" s="59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ht="15.75" customHeight="1">
      <c r="A350" s="4"/>
      <c r="B350" s="59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ht="15.75" customHeight="1">
      <c r="A351" s="4"/>
      <c r="B351" s="59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ht="15.75" customHeight="1">
      <c r="A352" s="4"/>
      <c r="B352" s="59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ht="15.75" customHeight="1">
      <c r="A353" s="4"/>
      <c r="B353" s="59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ht="15.75" customHeight="1">
      <c r="A354" s="4"/>
      <c r="B354" s="59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ht="15.75" customHeight="1">
      <c r="A355" s="4"/>
      <c r="B355" s="59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ht="15.75" customHeight="1">
      <c r="A356" s="4"/>
      <c r="B356" s="59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ht="15.75" customHeight="1">
      <c r="A357" s="4"/>
      <c r="B357" s="59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ht="15.75" customHeight="1">
      <c r="A358" s="4"/>
      <c r="B358" s="59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ht="15.75" customHeight="1">
      <c r="A359" s="4"/>
      <c r="B359" s="59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ht="15.75" customHeight="1">
      <c r="A360" s="4"/>
      <c r="B360" s="59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ht="15.75" customHeight="1">
      <c r="A361" s="4"/>
      <c r="B361" s="59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ht="15.75" customHeight="1">
      <c r="A362" s="4"/>
      <c r="B362" s="59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ht="15.75" customHeight="1">
      <c r="A363" s="4"/>
      <c r="B363" s="59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ht="15.75" customHeight="1">
      <c r="A364" s="4"/>
      <c r="B364" s="59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ht="15.75" customHeight="1">
      <c r="A365" s="4"/>
      <c r="B365" s="59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ht="15.75" customHeight="1">
      <c r="A366" s="4"/>
      <c r="B366" s="59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ht="15.75" customHeight="1">
      <c r="A367" s="4"/>
      <c r="B367" s="59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ht="15.75" customHeight="1">
      <c r="A368" s="4"/>
      <c r="B368" s="59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ht="15.75" customHeight="1">
      <c r="A369" s="4"/>
      <c r="B369" s="59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ht="15.75" customHeight="1">
      <c r="A370" s="4"/>
      <c r="B370" s="59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ht="15.75" customHeight="1">
      <c r="A371" s="4"/>
      <c r="B371" s="59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ht="15.75" customHeight="1">
      <c r="A372" s="4"/>
      <c r="B372" s="59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ht="15.75" customHeight="1">
      <c r="A373" s="4"/>
      <c r="B373" s="59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ht="15.75" customHeight="1">
      <c r="A374" s="4"/>
      <c r="B374" s="59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ht="15.75" customHeight="1">
      <c r="A375" s="4"/>
      <c r="B375" s="59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ht="15.75" customHeight="1">
      <c r="A376" s="4"/>
      <c r="B376" s="59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ht="15.75" customHeight="1">
      <c r="A377" s="4"/>
      <c r="B377" s="59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ht="15.75" customHeight="1">
      <c r="A378" s="4"/>
      <c r="B378" s="59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ht="15.75" customHeight="1">
      <c r="A379" s="4"/>
      <c r="B379" s="59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ht="15.75" customHeight="1">
      <c r="A380" s="4"/>
      <c r="B380" s="59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ht="15.75" customHeight="1">
      <c r="A381" s="4"/>
      <c r="B381" s="59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ht="15.75" customHeight="1">
      <c r="A382" s="4"/>
      <c r="B382" s="59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ht="15.75" customHeight="1">
      <c r="A383" s="4"/>
      <c r="B383" s="59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ht="15.75" customHeight="1">
      <c r="A384" s="4"/>
      <c r="B384" s="59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ht="15.75" customHeight="1">
      <c r="A385" s="4"/>
      <c r="B385" s="59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ht="15.75" customHeight="1">
      <c r="A386" s="4"/>
      <c r="B386" s="59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ht="15.75" customHeight="1">
      <c r="A387" s="4"/>
      <c r="B387" s="59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ht="15.75" customHeight="1">
      <c r="A388" s="4"/>
      <c r="B388" s="59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ht="15.75" customHeight="1">
      <c r="A389" s="4"/>
      <c r="B389" s="59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ht="15.75" customHeight="1">
      <c r="A390" s="4"/>
      <c r="B390" s="59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ht="15.75" customHeight="1">
      <c r="A391" s="4"/>
      <c r="B391" s="59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ht="15.75" customHeight="1">
      <c r="A392" s="4"/>
      <c r="B392" s="59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ht="15.75" customHeight="1">
      <c r="A393" s="4"/>
      <c r="B393" s="59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ht="15.75" customHeight="1">
      <c r="A394" s="4"/>
      <c r="B394" s="59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ht="15.75" customHeight="1">
      <c r="A395" s="4"/>
      <c r="B395" s="59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ht="15.75" customHeight="1">
      <c r="A396" s="4"/>
      <c r="B396" s="59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ht="15.75" customHeight="1">
      <c r="A397" s="4"/>
      <c r="B397" s="59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ht="15.75" customHeight="1">
      <c r="A398" s="4"/>
      <c r="B398" s="59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ht="15.75" customHeight="1">
      <c r="A399" s="4"/>
      <c r="B399" s="59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ht="15.75" customHeight="1">
      <c r="A400" s="4"/>
      <c r="B400" s="59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ht="15.75" customHeight="1">
      <c r="A401" s="4"/>
      <c r="B401" s="59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ht="15.75" customHeight="1">
      <c r="A402" s="4"/>
      <c r="B402" s="59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ht="15.75" customHeight="1">
      <c r="A403" s="4"/>
      <c r="B403" s="59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ht="15.75" customHeight="1">
      <c r="A404" s="4"/>
      <c r="B404" s="59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ht="15.75" customHeight="1">
      <c r="A405" s="4"/>
      <c r="B405" s="59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ht="15.75" customHeight="1">
      <c r="A406" s="4"/>
      <c r="B406" s="59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ht="15.75" customHeight="1">
      <c r="A407" s="4"/>
      <c r="B407" s="59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ht="15.75" customHeight="1">
      <c r="A408" s="4"/>
      <c r="B408" s="59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ht="15.75" customHeight="1">
      <c r="A409" s="4"/>
      <c r="B409" s="59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ht="15.75" customHeight="1">
      <c r="A410" s="4"/>
      <c r="B410" s="59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ht="15.75" customHeight="1">
      <c r="A411" s="4"/>
      <c r="B411" s="59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ht="15.75" customHeight="1">
      <c r="A412" s="4"/>
      <c r="B412" s="59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ht="15.75" customHeight="1">
      <c r="A413" s="4"/>
      <c r="B413" s="59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ht="15.75" customHeight="1">
      <c r="A414" s="4"/>
      <c r="B414" s="59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ht="15.75" customHeight="1">
      <c r="A415" s="4"/>
      <c r="B415" s="59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ht="15.75" customHeight="1">
      <c r="A416" s="4"/>
      <c r="B416" s="59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ht="15.75" customHeight="1">
      <c r="A417" s="4"/>
      <c r="B417" s="59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ht="15.75" customHeight="1">
      <c r="A418" s="4"/>
      <c r="B418" s="59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ht="15.75" customHeight="1">
      <c r="A419" s="4"/>
      <c r="B419" s="59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ht="15.75" customHeight="1">
      <c r="A420" s="4"/>
      <c r="B420" s="59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ht="15.75" customHeight="1">
      <c r="A421" s="4"/>
      <c r="B421" s="59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ht="15.75" customHeight="1">
      <c r="A422" s="4"/>
      <c r="B422" s="59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ht="15.75" customHeight="1">
      <c r="A423" s="4"/>
      <c r="B423" s="59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ht="15.75" customHeight="1">
      <c r="A424" s="4"/>
      <c r="B424" s="59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ht="15.75" customHeight="1">
      <c r="A425" s="4"/>
      <c r="B425" s="59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ht="15.75" customHeight="1">
      <c r="A426" s="4"/>
      <c r="B426" s="59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ht="15.75" customHeight="1">
      <c r="A427" s="4"/>
      <c r="B427" s="59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ht="15.75" customHeight="1">
      <c r="A428" s="4"/>
      <c r="B428" s="59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ht="15.75" customHeight="1">
      <c r="A429" s="4"/>
      <c r="B429" s="59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ht="15.75" customHeight="1">
      <c r="A430" s="4"/>
      <c r="B430" s="59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ht="15.75" customHeight="1">
      <c r="A431" s="4"/>
      <c r="B431" s="59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ht="15.75" customHeight="1">
      <c r="A432" s="4"/>
      <c r="B432" s="59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ht="15.75" customHeight="1">
      <c r="A433" s="4"/>
      <c r="B433" s="59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ht="15.75" customHeight="1">
      <c r="A434" s="4"/>
      <c r="B434" s="59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ht="15.75" customHeight="1">
      <c r="A435" s="4"/>
      <c r="B435" s="59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ht="15.75" customHeight="1">
      <c r="A436" s="4"/>
      <c r="B436" s="59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ht="15.75" customHeight="1">
      <c r="A437" s="4"/>
      <c r="B437" s="59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ht="15.75" customHeight="1">
      <c r="A438" s="4"/>
      <c r="B438" s="59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ht="15.75" customHeight="1">
      <c r="A439" s="4"/>
      <c r="B439" s="59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ht="15.75" customHeight="1">
      <c r="A440" s="4"/>
      <c r="B440" s="59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ht="15.75" customHeight="1">
      <c r="A441" s="4"/>
      <c r="B441" s="59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ht="15.75" customHeight="1">
      <c r="A442" s="4"/>
      <c r="B442" s="59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ht="15.75" customHeight="1">
      <c r="A443" s="4"/>
      <c r="B443" s="59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ht="15.75" customHeight="1">
      <c r="A444" s="4"/>
      <c r="B444" s="59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ht="15.75" customHeight="1">
      <c r="A445" s="4"/>
      <c r="B445" s="59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ht="15.75" customHeight="1">
      <c r="A446" s="4"/>
      <c r="B446" s="59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ht="15.75" customHeight="1">
      <c r="A447" s="4"/>
      <c r="B447" s="59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ht="15.75" customHeight="1">
      <c r="A448" s="4"/>
      <c r="B448" s="59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ht="15.75" customHeight="1">
      <c r="A449" s="4"/>
      <c r="B449" s="59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ht="15.75" customHeight="1">
      <c r="A450" s="4"/>
      <c r="B450" s="59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ht="15.75" customHeight="1">
      <c r="A451" s="4"/>
      <c r="B451" s="59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ht="15.75" customHeight="1">
      <c r="A452" s="4"/>
      <c r="B452" s="59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ht="15.75" customHeight="1">
      <c r="A453" s="4"/>
      <c r="B453" s="59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ht="15.75" customHeight="1">
      <c r="A454" s="4"/>
      <c r="B454" s="59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ht="15.75" customHeight="1">
      <c r="A455" s="4"/>
      <c r="B455" s="59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ht="15.75" customHeight="1">
      <c r="A456" s="4"/>
      <c r="B456" s="59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ht="15.75" customHeight="1">
      <c r="A457" s="4"/>
      <c r="B457" s="59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ht="15.75" customHeight="1">
      <c r="A458" s="4"/>
      <c r="B458" s="59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ht="15.75" customHeight="1">
      <c r="A459" s="4"/>
      <c r="B459" s="59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ht="15.75" customHeight="1">
      <c r="A460" s="4"/>
      <c r="B460" s="59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ht="15.75" customHeight="1">
      <c r="A461" s="4"/>
      <c r="B461" s="59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ht="15.75" customHeight="1">
      <c r="A462" s="4"/>
      <c r="B462" s="59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ht="15.75" customHeight="1">
      <c r="A463" s="4"/>
      <c r="B463" s="59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ht="15.75" customHeight="1">
      <c r="A464" s="4"/>
      <c r="B464" s="59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ht="15.75" customHeight="1">
      <c r="A465" s="4"/>
      <c r="B465" s="59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ht="15.75" customHeight="1">
      <c r="A466" s="4"/>
      <c r="B466" s="59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ht="15.75" customHeight="1">
      <c r="A467" s="4"/>
      <c r="B467" s="59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ht="15.75" customHeight="1">
      <c r="A468" s="4"/>
      <c r="B468" s="59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ht="15.75" customHeight="1">
      <c r="A469" s="4"/>
      <c r="B469" s="59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ht="15.75" customHeight="1">
      <c r="A470" s="4"/>
      <c r="B470" s="59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ht="15.75" customHeight="1">
      <c r="A471" s="4"/>
      <c r="B471" s="59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ht="15.75" customHeight="1">
      <c r="A472" s="4"/>
      <c r="B472" s="59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ht="15.75" customHeight="1">
      <c r="A473" s="4"/>
      <c r="B473" s="59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ht="15.75" customHeight="1">
      <c r="A474" s="4"/>
      <c r="B474" s="59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ht="15.75" customHeight="1">
      <c r="A475" s="4"/>
      <c r="B475" s="59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ht="15.75" customHeight="1">
      <c r="A476" s="4"/>
      <c r="B476" s="59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ht="15.75" customHeight="1">
      <c r="A477" s="4"/>
      <c r="B477" s="59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ht="15.75" customHeight="1">
      <c r="A478" s="4"/>
      <c r="B478" s="59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ht="15.75" customHeight="1">
      <c r="A479" s="4"/>
      <c r="B479" s="59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ht="15.75" customHeight="1">
      <c r="A480" s="4"/>
      <c r="B480" s="59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ht="15.75" customHeight="1">
      <c r="A481" s="4"/>
      <c r="B481" s="59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ht="15.75" customHeight="1">
      <c r="A482" s="4"/>
      <c r="B482" s="59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ht="15.75" customHeight="1">
      <c r="A483" s="4"/>
      <c r="B483" s="59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ht="15.75" customHeight="1">
      <c r="A484" s="4"/>
      <c r="B484" s="59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ht="15.75" customHeight="1">
      <c r="A485" s="4"/>
      <c r="B485" s="59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ht="15.75" customHeight="1">
      <c r="A486" s="4"/>
      <c r="B486" s="59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ht="15.75" customHeight="1">
      <c r="A487" s="4"/>
      <c r="B487" s="59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ht="15.75" customHeight="1">
      <c r="A488" s="4"/>
      <c r="B488" s="59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ht="15.75" customHeight="1">
      <c r="A489" s="4"/>
      <c r="B489" s="59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ht="15.75" customHeight="1">
      <c r="A490" s="4"/>
      <c r="B490" s="59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ht="15.75" customHeight="1">
      <c r="A491" s="4"/>
      <c r="B491" s="59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ht="15.75" customHeight="1">
      <c r="A492" s="4"/>
      <c r="B492" s="59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ht="15.75" customHeight="1">
      <c r="A493" s="4"/>
      <c r="B493" s="59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ht="15.75" customHeight="1">
      <c r="A494" s="4"/>
      <c r="B494" s="59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ht="15.75" customHeight="1">
      <c r="A495" s="4"/>
      <c r="B495" s="59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ht="15.75" customHeight="1">
      <c r="A496" s="4"/>
      <c r="B496" s="59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ht="15.75" customHeight="1">
      <c r="A497" s="4"/>
      <c r="B497" s="59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ht="15.75" customHeight="1">
      <c r="A498" s="4"/>
      <c r="B498" s="59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ht="15.75" customHeight="1">
      <c r="A499" s="4"/>
      <c r="B499" s="59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ht="15.75" customHeight="1">
      <c r="A500" s="4"/>
      <c r="B500" s="59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ht="15.75" customHeight="1">
      <c r="A501" s="4"/>
      <c r="B501" s="59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ht="15.75" customHeight="1">
      <c r="A502" s="4"/>
      <c r="B502" s="59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ht="15.75" customHeight="1">
      <c r="A503" s="4"/>
      <c r="B503" s="59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ht="15.75" customHeight="1">
      <c r="A504" s="4"/>
      <c r="B504" s="59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ht="15.75" customHeight="1">
      <c r="A505" s="4"/>
      <c r="B505" s="59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ht="15.75" customHeight="1">
      <c r="A506" s="4"/>
      <c r="B506" s="59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ht="15.75" customHeight="1">
      <c r="A507" s="4"/>
      <c r="B507" s="59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ht="15.75" customHeight="1">
      <c r="A508" s="4"/>
      <c r="B508" s="59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ht="15.75" customHeight="1">
      <c r="A509" s="4"/>
      <c r="B509" s="59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ht="15.75" customHeight="1">
      <c r="A510" s="4"/>
      <c r="B510" s="59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ht="15.75" customHeight="1">
      <c r="A511" s="4"/>
      <c r="B511" s="59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ht="15.75" customHeight="1">
      <c r="A512" s="4"/>
      <c r="B512" s="59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ht="15.75" customHeight="1">
      <c r="A513" s="4"/>
      <c r="B513" s="59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ht="15.75" customHeight="1">
      <c r="A514" s="4"/>
      <c r="B514" s="59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ht="15.75" customHeight="1">
      <c r="A515" s="4"/>
      <c r="B515" s="59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ht="15.75" customHeight="1">
      <c r="A516" s="4"/>
      <c r="B516" s="59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ht="15.75" customHeight="1">
      <c r="A517" s="4"/>
      <c r="B517" s="59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ht="15.75" customHeight="1">
      <c r="A518" s="4"/>
      <c r="B518" s="59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ht="15.75" customHeight="1">
      <c r="A519" s="4"/>
      <c r="B519" s="59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ht="15.75" customHeight="1">
      <c r="A520" s="4"/>
      <c r="B520" s="59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ht="15.75" customHeight="1">
      <c r="A521" s="4"/>
      <c r="B521" s="59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ht="15.75" customHeight="1">
      <c r="A522" s="4"/>
      <c r="B522" s="59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ht="15.75" customHeight="1">
      <c r="A523" s="4"/>
      <c r="B523" s="59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ht="15.75" customHeight="1">
      <c r="A524" s="4"/>
      <c r="B524" s="59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ht="15.75" customHeight="1">
      <c r="A525" s="4"/>
      <c r="B525" s="59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ht="15.75" customHeight="1">
      <c r="A526" s="4"/>
      <c r="B526" s="59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ht="15.75" customHeight="1">
      <c r="A527" s="4"/>
      <c r="B527" s="59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ht="15.75" customHeight="1">
      <c r="A528" s="4"/>
      <c r="B528" s="59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ht="15.75" customHeight="1">
      <c r="A529" s="4"/>
      <c r="B529" s="59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ht="15.75" customHeight="1">
      <c r="A530" s="4"/>
      <c r="B530" s="59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ht="15.75" customHeight="1">
      <c r="A531" s="4"/>
      <c r="B531" s="59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ht="15.75" customHeight="1">
      <c r="A532" s="4"/>
      <c r="B532" s="59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ht="15.75" customHeight="1">
      <c r="A533" s="4"/>
      <c r="B533" s="59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ht="15.75" customHeight="1">
      <c r="A534" s="4"/>
      <c r="B534" s="59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ht="15.75" customHeight="1">
      <c r="A535" s="4"/>
      <c r="B535" s="59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ht="15.75" customHeight="1">
      <c r="A536" s="4"/>
      <c r="B536" s="59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ht="15.75" customHeight="1">
      <c r="A537" s="4"/>
      <c r="B537" s="59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ht="15.75" customHeight="1">
      <c r="A538" s="4"/>
      <c r="B538" s="59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ht="15.75" customHeight="1">
      <c r="A539" s="4"/>
      <c r="B539" s="59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ht="15.75" customHeight="1">
      <c r="A540" s="4"/>
      <c r="B540" s="59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ht="15.75" customHeight="1">
      <c r="A541" s="4"/>
      <c r="B541" s="59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ht="15.75" customHeight="1">
      <c r="A542" s="4"/>
      <c r="B542" s="59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ht="15.75" customHeight="1">
      <c r="A543" s="4"/>
      <c r="B543" s="59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ht="15.75" customHeight="1">
      <c r="A544" s="4"/>
      <c r="B544" s="59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ht="15.75" customHeight="1">
      <c r="A545" s="4"/>
      <c r="B545" s="59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ht="15.75" customHeight="1">
      <c r="A546" s="4"/>
      <c r="B546" s="59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ht="15.75" customHeight="1">
      <c r="A547" s="4"/>
      <c r="B547" s="59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ht="15.75" customHeight="1">
      <c r="A548" s="4"/>
      <c r="B548" s="59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ht="15.75" customHeight="1">
      <c r="A549" s="4"/>
      <c r="B549" s="59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ht="15.75" customHeight="1">
      <c r="A550" s="4"/>
      <c r="B550" s="59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ht="15.75" customHeight="1">
      <c r="A551" s="4"/>
      <c r="B551" s="59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ht="15.75" customHeight="1">
      <c r="A552" s="4"/>
      <c r="B552" s="59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ht="15.75" customHeight="1">
      <c r="A553" s="4"/>
      <c r="B553" s="59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ht="15.75" customHeight="1">
      <c r="A554" s="4"/>
      <c r="B554" s="59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ht="15.75" customHeight="1">
      <c r="A555" s="4"/>
      <c r="B555" s="59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ht="15.75" customHeight="1">
      <c r="A556" s="4"/>
      <c r="B556" s="59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ht="15.75" customHeight="1">
      <c r="A557" s="4"/>
      <c r="B557" s="59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ht="15.75" customHeight="1">
      <c r="A558" s="4"/>
      <c r="B558" s="59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ht="15.75" customHeight="1">
      <c r="A559" s="4"/>
      <c r="B559" s="59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ht="15.75" customHeight="1">
      <c r="A560" s="4"/>
      <c r="B560" s="59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ht="15.75" customHeight="1">
      <c r="A561" s="4"/>
      <c r="B561" s="59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ht="15.75" customHeight="1">
      <c r="A562" s="4"/>
      <c r="B562" s="59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ht="15.75" customHeight="1">
      <c r="A563" s="4"/>
      <c r="B563" s="59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ht="15.75" customHeight="1">
      <c r="A564" s="4"/>
      <c r="B564" s="59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ht="15.75" customHeight="1">
      <c r="A565" s="4"/>
      <c r="B565" s="59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ht="15.75" customHeight="1">
      <c r="A566" s="4"/>
      <c r="B566" s="59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ht="15.75" customHeight="1">
      <c r="A567" s="4"/>
      <c r="B567" s="59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ht="15.75" customHeight="1">
      <c r="A568" s="4"/>
      <c r="B568" s="59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ht="15.75" customHeight="1">
      <c r="A569" s="4"/>
      <c r="B569" s="59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ht="15.75" customHeight="1">
      <c r="A570" s="4"/>
      <c r="B570" s="59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ht="15.75" customHeight="1">
      <c r="A571" s="4"/>
      <c r="B571" s="59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ht="15.75" customHeight="1">
      <c r="A572" s="4"/>
      <c r="B572" s="59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ht="15.75" customHeight="1">
      <c r="A573" s="4"/>
      <c r="B573" s="59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ht="15.75" customHeight="1">
      <c r="A574" s="4"/>
      <c r="B574" s="59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ht="15.75" customHeight="1">
      <c r="A575" s="4"/>
      <c r="B575" s="59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ht="15.75" customHeight="1">
      <c r="A576" s="4"/>
      <c r="B576" s="59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ht="15.75" customHeight="1">
      <c r="A577" s="4"/>
      <c r="B577" s="59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ht="15.75" customHeight="1">
      <c r="A578" s="4"/>
      <c r="B578" s="59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ht="15.75" customHeight="1">
      <c r="A579" s="4"/>
      <c r="B579" s="59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ht="15.75" customHeight="1">
      <c r="A580" s="4"/>
      <c r="B580" s="59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ht="15.75" customHeight="1">
      <c r="A581" s="4"/>
      <c r="B581" s="59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ht="15.75" customHeight="1">
      <c r="A582" s="4"/>
      <c r="B582" s="59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ht="15.75" customHeight="1">
      <c r="A583" s="4"/>
      <c r="B583" s="59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ht="15.75" customHeight="1">
      <c r="A584" s="4"/>
      <c r="B584" s="59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ht="15.75" customHeight="1">
      <c r="A585" s="4"/>
      <c r="B585" s="59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ht="15.75" customHeight="1">
      <c r="A586" s="4"/>
      <c r="B586" s="59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ht="15.75" customHeight="1">
      <c r="A587" s="4"/>
      <c r="B587" s="59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ht="15.75" customHeight="1">
      <c r="A588" s="4"/>
      <c r="B588" s="59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ht="15.75" customHeight="1">
      <c r="A589" s="4"/>
      <c r="B589" s="59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ht="15.75" customHeight="1">
      <c r="A590" s="4"/>
      <c r="B590" s="59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ht="15.75" customHeight="1">
      <c r="A591" s="4"/>
      <c r="B591" s="59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ht="15.75" customHeight="1">
      <c r="A592" s="4"/>
      <c r="B592" s="59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ht="15.75" customHeight="1">
      <c r="A593" s="4"/>
      <c r="B593" s="59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ht="15.75" customHeight="1">
      <c r="A594" s="4"/>
      <c r="B594" s="59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ht="15.75" customHeight="1">
      <c r="A595" s="4"/>
      <c r="B595" s="59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ht="15.75" customHeight="1">
      <c r="A596" s="4"/>
      <c r="B596" s="59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ht="15.75" customHeight="1">
      <c r="A597" s="4"/>
      <c r="B597" s="59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ht="15.75" customHeight="1">
      <c r="A598" s="4"/>
      <c r="B598" s="59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ht="15.75" customHeight="1">
      <c r="A599" s="4"/>
      <c r="B599" s="59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ht="15.75" customHeight="1">
      <c r="A600" s="4"/>
      <c r="B600" s="59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ht="15.75" customHeight="1">
      <c r="A601" s="4"/>
      <c r="B601" s="59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ht="15.75" customHeight="1">
      <c r="A602" s="4"/>
      <c r="B602" s="59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ht="15.75" customHeight="1">
      <c r="A603" s="4"/>
      <c r="B603" s="59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ht="15.75" customHeight="1">
      <c r="A604" s="4"/>
      <c r="B604" s="59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ht="15.75" customHeight="1">
      <c r="A605" s="4"/>
      <c r="B605" s="59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ht="15.75" customHeight="1">
      <c r="A606" s="4"/>
      <c r="B606" s="59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ht="15.75" customHeight="1">
      <c r="A607" s="4"/>
      <c r="B607" s="59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ht="15.75" customHeight="1">
      <c r="A608" s="4"/>
      <c r="B608" s="59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ht="15.75" customHeight="1">
      <c r="A609" s="4"/>
      <c r="B609" s="59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ht="15.75" customHeight="1">
      <c r="A610" s="4"/>
      <c r="B610" s="59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ht="15.75" customHeight="1">
      <c r="A611" s="4"/>
      <c r="B611" s="59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ht="15.75" customHeight="1">
      <c r="A612" s="4"/>
      <c r="B612" s="59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ht="15.75" customHeight="1">
      <c r="A613" s="4"/>
      <c r="B613" s="59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ht="15.75" customHeight="1">
      <c r="A614" s="4"/>
      <c r="B614" s="59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ht="15.75" customHeight="1">
      <c r="A615" s="4"/>
      <c r="B615" s="59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ht="15.75" customHeight="1">
      <c r="A616" s="4"/>
      <c r="B616" s="59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ht="15.75" customHeight="1">
      <c r="A617" s="4"/>
      <c r="B617" s="59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ht="15.75" customHeight="1">
      <c r="A618" s="4"/>
      <c r="B618" s="59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ht="15.75" customHeight="1">
      <c r="A619" s="4"/>
      <c r="B619" s="59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ht="15.75" customHeight="1">
      <c r="A620" s="4"/>
      <c r="B620" s="59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ht="15.75" customHeight="1">
      <c r="A621" s="4"/>
      <c r="B621" s="59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ht="15.75" customHeight="1">
      <c r="A622" s="4"/>
      <c r="B622" s="59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ht="15.75" customHeight="1">
      <c r="A623" s="4"/>
      <c r="B623" s="59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ht="15.75" customHeight="1">
      <c r="A624" s="4"/>
      <c r="B624" s="59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ht="15.75" customHeight="1">
      <c r="A625" s="4"/>
      <c r="B625" s="59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ht="15.75" customHeight="1">
      <c r="A626" s="4"/>
      <c r="B626" s="59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ht="15.75" customHeight="1">
      <c r="A627" s="4"/>
      <c r="B627" s="59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ht="15.75" customHeight="1">
      <c r="A628" s="4"/>
      <c r="B628" s="59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ht="15.75" customHeight="1">
      <c r="A629" s="4"/>
      <c r="B629" s="59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ht="15.75" customHeight="1">
      <c r="A630" s="4"/>
      <c r="B630" s="59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ht="15.75" customHeight="1">
      <c r="A631" s="4"/>
      <c r="B631" s="59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ht="15.75" customHeight="1">
      <c r="A632" s="4"/>
      <c r="B632" s="59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ht="15.75" customHeight="1">
      <c r="A633" s="4"/>
      <c r="B633" s="59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ht="15.75" customHeight="1">
      <c r="A634" s="4"/>
      <c r="B634" s="59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ht="15.75" customHeight="1">
      <c r="A635" s="4"/>
      <c r="B635" s="59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ht="15.75" customHeight="1">
      <c r="A636" s="4"/>
      <c r="B636" s="59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ht="15.75" customHeight="1">
      <c r="A637" s="4"/>
      <c r="B637" s="59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ht="15.75" customHeight="1">
      <c r="A638" s="4"/>
      <c r="B638" s="59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ht="15.75" customHeight="1">
      <c r="A639" s="4"/>
      <c r="B639" s="59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ht="15.75" customHeight="1">
      <c r="A640" s="4"/>
      <c r="B640" s="59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ht="15.75" customHeight="1">
      <c r="A641" s="4"/>
      <c r="B641" s="59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ht="15.75" customHeight="1">
      <c r="A642" s="4"/>
      <c r="B642" s="59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ht="15.75" customHeight="1">
      <c r="A643" s="4"/>
      <c r="B643" s="59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ht="15.75" customHeight="1">
      <c r="A644" s="4"/>
      <c r="B644" s="59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ht="15.75" customHeight="1">
      <c r="A645" s="4"/>
      <c r="B645" s="59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ht="15.75" customHeight="1">
      <c r="A646" s="4"/>
      <c r="B646" s="59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ht="15.75" customHeight="1">
      <c r="A647" s="4"/>
      <c r="B647" s="59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ht="15.75" customHeight="1">
      <c r="A648" s="4"/>
      <c r="B648" s="59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ht="15.75" customHeight="1">
      <c r="A649" s="4"/>
      <c r="B649" s="59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ht="15.75" customHeight="1">
      <c r="A650" s="4"/>
      <c r="B650" s="59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ht="15.75" customHeight="1">
      <c r="A651" s="4"/>
      <c r="B651" s="59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ht="15.75" customHeight="1">
      <c r="A652" s="4"/>
      <c r="B652" s="59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ht="15.75" customHeight="1">
      <c r="A653" s="4"/>
      <c r="B653" s="59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ht="15.75" customHeight="1">
      <c r="A654" s="4"/>
      <c r="B654" s="59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ht="15.75" customHeight="1">
      <c r="A655" s="4"/>
      <c r="B655" s="59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ht="15.75" customHeight="1">
      <c r="A656" s="4"/>
      <c r="B656" s="59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ht="15.75" customHeight="1">
      <c r="A657" s="4"/>
      <c r="B657" s="59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ht="15.75" customHeight="1">
      <c r="A658" s="4"/>
      <c r="B658" s="59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ht="15.75" customHeight="1">
      <c r="A659" s="4"/>
      <c r="B659" s="59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ht="15.75" customHeight="1">
      <c r="A660" s="4"/>
      <c r="B660" s="59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ht="15.75" customHeight="1">
      <c r="A661" s="4"/>
      <c r="B661" s="59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ht="15.75" customHeight="1">
      <c r="A662" s="4"/>
      <c r="B662" s="59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ht="15.75" customHeight="1">
      <c r="A663" s="4"/>
      <c r="B663" s="59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ht="15.75" customHeight="1">
      <c r="A664" s="4"/>
      <c r="B664" s="59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ht="15.75" customHeight="1">
      <c r="A665" s="4"/>
      <c r="B665" s="59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ht="15.75" customHeight="1">
      <c r="A666" s="4"/>
      <c r="B666" s="59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ht="15.75" customHeight="1">
      <c r="A667" s="4"/>
      <c r="B667" s="59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ht="15.75" customHeight="1">
      <c r="A668" s="4"/>
      <c r="B668" s="59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ht="15.75" customHeight="1">
      <c r="A669" s="4"/>
      <c r="B669" s="59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ht="15.75" customHeight="1">
      <c r="A670" s="4"/>
      <c r="B670" s="59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ht="15.75" customHeight="1">
      <c r="A671" s="4"/>
      <c r="B671" s="59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ht="15.75" customHeight="1">
      <c r="A672" s="4"/>
      <c r="B672" s="59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ht="15.75" customHeight="1">
      <c r="A673" s="4"/>
      <c r="B673" s="59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ht="15.75" customHeight="1">
      <c r="A674" s="4"/>
      <c r="B674" s="59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ht="15.75" customHeight="1">
      <c r="A675" s="4"/>
      <c r="B675" s="59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ht="15.75" customHeight="1">
      <c r="A676" s="4"/>
      <c r="B676" s="59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ht="15.75" customHeight="1">
      <c r="A677" s="4"/>
      <c r="B677" s="59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ht="15.75" customHeight="1">
      <c r="A678" s="4"/>
      <c r="B678" s="59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ht="15.75" customHeight="1">
      <c r="A679" s="4"/>
      <c r="B679" s="59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ht="15.75" customHeight="1">
      <c r="A680" s="4"/>
      <c r="B680" s="59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ht="15.75" customHeight="1">
      <c r="A681" s="4"/>
      <c r="B681" s="59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ht="15.75" customHeight="1">
      <c r="A682" s="4"/>
      <c r="B682" s="59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ht="15.75" customHeight="1">
      <c r="A683" s="4"/>
      <c r="B683" s="59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ht="15.75" customHeight="1">
      <c r="A684" s="4"/>
      <c r="B684" s="59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ht="15.75" customHeight="1">
      <c r="A685" s="4"/>
      <c r="B685" s="59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ht="15.75" customHeight="1">
      <c r="A686" s="4"/>
      <c r="B686" s="59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ht="15.75" customHeight="1">
      <c r="A687" s="4"/>
      <c r="B687" s="59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ht="15.75" customHeight="1">
      <c r="A688" s="4"/>
      <c r="B688" s="59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ht="15.75" customHeight="1">
      <c r="A689" s="4"/>
      <c r="B689" s="59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ht="15.75" customHeight="1">
      <c r="A690" s="4"/>
      <c r="B690" s="59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ht="15.75" customHeight="1">
      <c r="A691" s="4"/>
      <c r="B691" s="59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ht="15.75" customHeight="1">
      <c r="A692" s="4"/>
      <c r="B692" s="59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ht="15.75" customHeight="1">
      <c r="A693" s="4"/>
      <c r="B693" s="59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ht="15.75" customHeight="1">
      <c r="A694" s="4"/>
      <c r="B694" s="59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ht="15.75" customHeight="1">
      <c r="A695" s="4"/>
      <c r="B695" s="59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ht="15.75" customHeight="1">
      <c r="A696" s="4"/>
      <c r="B696" s="59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ht="15.75" customHeight="1">
      <c r="A697" s="4"/>
      <c r="B697" s="59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ht="15.75" customHeight="1">
      <c r="A698" s="4"/>
      <c r="B698" s="59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ht="15.75" customHeight="1">
      <c r="A699" s="4"/>
      <c r="B699" s="59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ht="15.75" customHeight="1">
      <c r="A700" s="4"/>
      <c r="B700" s="59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ht="15.75" customHeight="1">
      <c r="A701" s="4"/>
      <c r="B701" s="59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ht="15.75" customHeight="1">
      <c r="A702" s="4"/>
      <c r="B702" s="59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ht="15.75" customHeight="1">
      <c r="A703" s="4"/>
      <c r="B703" s="59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ht="15.75" customHeight="1">
      <c r="A704" s="4"/>
      <c r="B704" s="59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ht="15.75" customHeight="1">
      <c r="A705" s="4"/>
      <c r="B705" s="59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ht="15.75" customHeight="1">
      <c r="A706" s="4"/>
      <c r="B706" s="59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ht="15.75" customHeight="1">
      <c r="A707" s="4"/>
      <c r="B707" s="59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ht="15.75" customHeight="1">
      <c r="A708" s="4"/>
      <c r="B708" s="59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ht="15.75" customHeight="1">
      <c r="A709" s="4"/>
      <c r="B709" s="59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ht="15.75" customHeight="1">
      <c r="A710" s="4"/>
      <c r="B710" s="59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ht="15.75" customHeight="1">
      <c r="A711" s="4"/>
      <c r="B711" s="59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ht="15.75" customHeight="1">
      <c r="A712" s="4"/>
      <c r="B712" s="59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ht="15.75" customHeight="1">
      <c r="A713" s="4"/>
      <c r="B713" s="59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ht="15.75" customHeight="1">
      <c r="A714" s="4"/>
      <c r="B714" s="59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ht="15.75" customHeight="1">
      <c r="A715" s="4"/>
      <c r="B715" s="59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ht="15.75" customHeight="1">
      <c r="A716" s="4"/>
      <c r="B716" s="59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ht="15.75" customHeight="1">
      <c r="A717" s="4"/>
      <c r="B717" s="59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ht="15.75" customHeight="1">
      <c r="A718" s="4"/>
      <c r="B718" s="59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ht="15.75" customHeight="1">
      <c r="A719" s="4"/>
      <c r="B719" s="59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ht="15.75" customHeight="1">
      <c r="A720" s="4"/>
      <c r="B720" s="59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ht="15.75" customHeight="1">
      <c r="A721" s="4"/>
      <c r="B721" s="59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ht="15.75" customHeight="1">
      <c r="A722" s="4"/>
      <c r="B722" s="59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ht="15.75" customHeight="1">
      <c r="A723" s="4"/>
      <c r="B723" s="59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ht="15.75" customHeight="1">
      <c r="A724" s="4"/>
      <c r="B724" s="59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ht="15.75" customHeight="1">
      <c r="A725" s="4"/>
      <c r="B725" s="59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ht="15.75" customHeight="1">
      <c r="A726" s="4"/>
      <c r="B726" s="59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ht="15.75" customHeight="1">
      <c r="A727" s="4"/>
      <c r="B727" s="59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ht="15.75" customHeight="1">
      <c r="A728" s="4"/>
      <c r="B728" s="59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ht="15.75" customHeight="1">
      <c r="A729" s="4"/>
      <c r="B729" s="59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ht="15.75" customHeight="1">
      <c r="A730" s="4"/>
      <c r="B730" s="59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ht="15.75" customHeight="1">
      <c r="A731" s="4"/>
      <c r="B731" s="59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ht="15.75" customHeight="1">
      <c r="A732" s="4"/>
      <c r="B732" s="59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ht="15.75" customHeight="1">
      <c r="A733" s="4"/>
      <c r="B733" s="59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ht="15.75" customHeight="1">
      <c r="A734" s="4"/>
      <c r="B734" s="59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ht="15.75" customHeight="1">
      <c r="A735" s="4"/>
      <c r="B735" s="59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ht="15.75" customHeight="1">
      <c r="A736" s="4"/>
      <c r="B736" s="59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ht="15.75" customHeight="1">
      <c r="A737" s="4"/>
      <c r="B737" s="59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ht="15.75" customHeight="1">
      <c r="A738" s="4"/>
      <c r="B738" s="59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ht="15.75" customHeight="1">
      <c r="A739" s="4"/>
      <c r="B739" s="59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ht="15.75" customHeight="1">
      <c r="A740" s="4"/>
      <c r="B740" s="59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ht="15.75" customHeight="1">
      <c r="A741" s="4"/>
      <c r="B741" s="59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ht="15.75" customHeight="1">
      <c r="A742" s="4"/>
      <c r="B742" s="59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ht="15.75" customHeight="1">
      <c r="A743" s="4"/>
      <c r="B743" s="59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ht="15.75" customHeight="1">
      <c r="A744" s="4"/>
      <c r="B744" s="59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ht="15.75" customHeight="1">
      <c r="A745" s="4"/>
      <c r="B745" s="59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ht="15.75" customHeight="1">
      <c r="A746" s="4"/>
      <c r="B746" s="59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ht="15.75" customHeight="1">
      <c r="A747" s="4"/>
      <c r="B747" s="59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ht="15.75" customHeight="1">
      <c r="A748" s="4"/>
      <c r="B748" s="59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ht="15.75" customHeight="1">
      <c r="A749" s="4"/>
      <c r="B749" s="59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ht="15.75" customHeight="1">
      <c r="A750" s="4"/>
      <c r="B750" s="59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ht="15.75" customHeight="1">
      <c r="A751" s="4"/>
      <c r="B751" s="59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ht="15.75" customHeight="1">
      <c r="A752" s="4"/>
      <c r="B752" s="59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ht="15.75" customHeight="1">
      <c r="A753" s="4"/>
      <c r="B753" s="59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ht="15.75" customHeight="1">
      <c r="A754" s="4"/>
      <c r="B754" s="59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ht="15.75" customHeight="1">
      <c r="A755" s="4"/>
      <c r="B755" s="59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ht="15.75" customHeight="1">
      <c r="A756" s="4"/>
      <c r="B756" s="59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ht="15.75" customHeight="1">
      <c r="A757" s="4"/>
      <c r="B757" s="59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ht="15.75" customHeight="1">
      <c r="A758" s="4"/>
      <c r="B758" s="59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ht="15.75" customHeight="1">
      <c r="A759" s="4"/>
      <c r="B759" s="59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ht="15.75" customHeight="1">
      <c r="A760" s="4"/>
      <c r="B760" s="59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ht="15.75" customHeight="1">
      <c r="A761" s="4"/>
      <c r="B761" s="59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ht="15.75" customHeight="1">
      <c r="A762" s="4"/>
      <c r="B762" s="59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ht="15.75" customHeight="1">
      <c r="A763" s="4"/>
      <c r="B763" s="59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ht="15.75" customHeight="1">
      <c r="A764" s="4"/>
      <c r="B764" s="59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ht="15.75" customHeight="1">
      <c r="A765" s="4"/>
      <c r="B765" s="59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ht="15.75" customHeight="1">
      <c r="A766" s="4"/>
      <c r="B766" s="59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ht="15.75" customHeight="1">
      <c r="A767" s="4"/>
      <c r="B767" s="59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ht="15.75" customHeight="1">
      <c r="A768" s="4"/>
      <c r="B768" s="59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ht="15.75" customHeight="1">
      <c r="A769" s="4"/>
      <c r="B769" s="59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ht="15.75" customHeight="1">
      <c r="A770" s="4"/>
      <c r="B770" s="59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ht="15.75" customHeight="1">
      <c r="A771" s="4"/>
      <c r="B771" s="59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ht="15.75" customHeight="1">
      <c r="A772" s="4"/>
      <c r="B772" s="59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ht="15.75" customHeight="1">
      <c r="A773" s="4"/>
      <c r="B773" s="59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ht="15.75" customHeight="1">
      <c r="A774" s="4"/>
      <c r="B774" s="59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ht="15.75" customHeight="1">
      <c r="A775" s="4"/>
      <c r="B775" s="59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ht="15.75" customHeight="1">
      <c r="A776" s="4"/>
      <c r="B776" s="59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ht="15.75" customHeight="1">
      <c r="A777" s="4"/>
      <c r="B777" s="59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ht="15.75" customHeight="1">
      <c r="A778" s="4"/>
      <c r="B778" s="59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ht="15.75" customHeight="1">
      <c r="A779" s="4"/>
      <c r="B779" s="59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ht="15.75" customHeight="1">
      <c r="A780" s="4"/>
      <c r="B780" s="59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ht="15.75" customHeight="1">
      <c r="A781" s="4"/>
      <c r="B781" s="59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ht="15.75" customHeight="1">
      <c r="A782" s="4"/>
      <c r="B782" s="59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ht="15.75" customHeight="1">
      <c r="A783" s="4"/>
      <c r="B783" s="59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ht="15.75" customHeight="1">
      <c r="A784" s="4"/>
      <c r="B784" s="59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ht="15.75" customHeight="1">
      <c r="A785" s="4"/>
      <c r="B785" s="59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ht="15.75" customHeight="1">
      <c r="A786" s="4"/>
      <c r="B786" s="59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ht="15.75" customHeight="1">
      <c r="A787" s="4"/>
      <c r="B787" s="59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ht="15.75" customHeight="1">
      <c r="A788" s="4"/>
      <c r="B788" s="59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ht="15.75" customHeight="1">
      <c r="A789" s="4"/>
      <c r="B789" s="59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ht="15.75" customHeight="1">
      <c r="A790" s="4"/>
      <c r="B790" s="59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ht="15.75" customHeight="1">
      <c r="A791" s="4"/>
      <c r="B791" s="59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ht="15.75" customHeight="1">
      <c r="A792" s="4"/>
      <c r="B792" s="59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ht="15.75" customHeight="1">
      <c r="A793" s="4"/>
      <c r="B793" s="59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ht="15.75" customHeight="1">
      <c r="A794" s="4"/>
      <c r="B794" s="59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ht="15.75" customHeight="1">
      <c r="A795" s="4"/>
      <c r="B795" s="59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ht="15.75" customHeight="1">
      <c r="A796" s="4"/>
      <c r="B796" s="59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ht="15.75" customHeight="1">
      <c r="A797" s="4"/>
      <c r="B797" s="59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ht="15.75" customHeight="1">
      <c r="A798" s="4"/>
      <c r="B798" s="59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ht="15.75" customHeight="1">
      <c r="A799" s="4"/>
      <c r="B799" s="59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ht="15.75" customHeight="1">
      <c r="A800" s="4"/>
      <c r="B800" s="59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ht="15.75" customHeight="1">
      <c r="A801" s="4"/>
      <c r="B801" s="59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ht="15.75" customHeight="1">
      <c r="A802" s="4"/>
      <c r="B802" s="59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ht="15.75" customHeight="1">
      <c r="A803" s="4"/>
      <c r="B803" s="59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ht="15.75" customHeight="1">
      <c r="A804" s="4"/>
      <c r="B804" s="59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ht="15.75" customHeight="1">
      <c r="A805" s="4"/>
      <c r="B805" s="59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ht="15.75" customHeight="1">
      <c r="A806" s="4"/>
      <c r="B806" s="59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ht="15.75" customHeight="1">
      <c r="A807" s="4"/>
      <c r="B807" s="59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ht="15.75" customHeight="1">
      <c r="A808" s="4"/>
      <c r="B808" s="59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ht="15.75" customHeight="1">
      <c r="A809" s="4"/>
      <c r="B809" s="59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ht="15.75" customHeight="1">
      <c r="A810" s="4"/>
      <c r="B810" s="59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ht="15.75" customHeight="1">
      <c r="A811" s="4"/>
      <c r="B811" s="59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ht="15.75" customHeight="1">
      <c r="A812" s="4"/>
      <c r="B812" s="59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ht="15.75" customHeight="1">
      <c r="A813" s="4"/>
      <c r="B813" s="59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ht="15.75" customHeight="1">
      <c r="A814" s="4"/>
      <c r="B814" s="59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ht="15.75" customHeight="1">
      <c r="A815" s="4"/>
      <c r="B815" s="59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ht="15.75" customHeight="1">
      <c r="A816" s="4"/>
      <c r="B816" s="59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ht="15.75" customHeight="1">
      <c r="A817" s="4"/>
      <c r="B817" s="59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ht="15.75" customHeight="1">
      <c r="A818" s="4"/>
      <c r="B818" s="59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ht="15.75" customHeight="1">
      <c r="A819" s="4"/>
      <c r="B819" s="59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ht="15.75" customHeight="1">
      <c r="A820" s="4"/>
      <c r="B820" s="59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ht="15.75" customHeight="1">
      <c r="A821" s="4"/>
      <c r="B821" s="59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ht="15.75" customHeight="1">
      <c r="A822" s="4"/>
      <c r="B822" s="59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ht="15.75" customHeight="1">
      <c r="A823" s="4"/>
      <c r="B823" s="59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ht="15.75" customHeight="1">
      <c r="A824" s="4"/>
      <c r="B824" s="59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ht="15.75" customHeight="1">
      <c r="A825" s="4"/>
      <c r="B825" s="59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ht="15.75" customHeight="1">
      <c r="A826" s="4"/>
      <c r="B826" s="59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ht="15.75" customHeight="1">
      <c r="A827" s="4"/>
      <c r="B827" s="59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ht="15.75" customHeight="1">
      <c r="A828" s="4"/>
      <c r="B828" s="59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ht="15.75" customHeight="1">
      <c r="A829" s="4"/>
      <c r="B829" s="59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ht="15.75" customHeight="1">
      <c r="A830" s="4"/>
      <c r="B830" s="59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ht="15.75" customHeight="1">
      <c r="A831" s="4"/>
      <c r="B831" s="59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ht="15.75" customHeight="1">
      <c r="A832" s="4"/>
      <c r="B832" s="59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ht="15.75" customHeight="1">
      <c r="A833" s="4"/>
      <c r="B833" s="59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ht="15.75" customHeight="1">
      <c r="A834" s="4"/>
      <c r="B834" s="59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ht="15.75" customHeight="1">
      <c r="A835" s="4"/>
      <c r="B835" s="59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ht="15.75" customHeight="1">
      <c r="A836" s="4"/>
      <c r="B836" s="59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ht="15.75" customHeight="1">
      <c r="A837" s="4"/>
      <c r="B837" s="59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ht="15.75" customHeight="1">
      <c r="A838" s="4"/>
      <c r="B838" s="59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ht="15.75" customHeight="1">
      <c r="A839" s="4"/>
      <c r="B839" s="59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ht="15.75" customHeight="1">
      <c r="A840" s="4"/>
      <c r="B840" s="59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ht="15.75" customHeight="1">
      <c r="A841" s="4"/>
      <c r="B841" s="59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ht="15.75" customHeight="1">
      <c r="A842" s="4"/>
      <c r="B842" s="59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ht="15.75" customHeight="1">
      <c r="A843" s="4"/>
      <c r="B843" s="59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ht="15.75" customHeight="1">
      <c r="A844" s="4"/>
      <c r="B844" s="59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ht="15.75" customHeight="1">
      <c r="A845" s="4"/>
      <c r="B845" s="59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ht="15.75" customHeight="1">
      <c r="A846" s="4"/>
      <c r="B846" s="59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ht="15.75" customHeight="1">
      <c r="A847" s="4"/>
      <c r="B847" s="59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ht="15.75" customHeight="1">
      <c r="A848" s="4"/>
      <c r="B848" s="59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ht="15.75" customHeight="1">
      <c r="A849" s="4"/>
      <c r="B849" s="59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ht="15.75" customHeight="1">
      <c r="A850" s="4"/>
      <c r="B850" s="59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ht="15.75" customHeight="1">
      <c r="A851" s="4"/>
      <c r="B851" s="59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ht="15.75" customHeight="1">
      <c r="A852" s="4"/>
      <c r="B852" s="59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ht="15.75" customHeight="1">
      <c r="A853" s="4"/>
      <c r="B853" s="59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ht="15.75" customHeight="1">
      <c r="A854" s="4"/>
      <c r="B854" s="59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ht="15.75" customHeight="1">
      <c r="A855" s="4"/>
      <c r="B855" s="59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ht="15.75" customHeight="1">
      <c r="A856" s="4"/>
      <c r="B856" s="59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ht="15.75" customHeight="1">
      <c r="A857" s="4"/>
      <c r="B857" s="59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ht="15.75" customHeight="1">
      <c r="A858" s="4"/>
      <c r="B858" s="59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ht="15.75" customHeight="1">
      <c r="A859" s="4"/>
      <c r="B859" s="59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ht="15.75" customHeight="1">
      <c r="A860" s="4"/>
      <c r="B860" s="59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ht="15.75" customHeight="1">
      <c r="A861" s="4"/>
      <c r="B861" s="59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ht="15.75" customHeight="1">
      <c r="A862" s="4"/>
      <c r="B862" s="59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ht="15.75" customHeight="1">
      <c r="A863" s="4"/>
      <c r="B863" s="59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ht="15.75" customHeight="1">
      <c r="A864" s="4"/>
      <c r="B864" s="59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ht="15.75" customHeight="1">
      <c r="A865" s="4"/>
      <c r="B865" s="59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ht="15.75" customHeight="1">
      <c r="A866" s="4"/>
      <c r="B866" s="59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ht="15.75" customHeight="1">
      <c r="A867" s="4"/>
      <c r="B867" s="59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ht="15.75" customHeight="1">
      <c r="A868" s="4"/>
      <c r="B868" s="59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ht="15.75" customHeight="1">
      <c r="A869" s="4"/>
      <c r="B869" s="59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ht="15.75" customHeight="1">
      <c r="A870" s="4"/>
      <c r="B870" s="59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ht="15.75" customHeight="1">
      <c r="A871" s="4"/>
      <c r="B871" s="59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ht="15.75" customHeight="1">
      <c r="A872" s="4"/>
      <c r="B872" s="59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ht="15.75" customHeight="1">
      <c r="A873" s="4"/>
      <c r="B873" s="59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ht="15.75" customHeight="1">
      <c r="A874" s="4"/>
      <c r="B874" s="59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ht="15.75" customHeight="1">
      <c r="A875" s="4"/>
      <c r="B875" s="59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ht="15.75" customHeight="1">
      <c r="A876" s="4"/>
      <c r="B876" s="59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ht="15.75" customHeight="1">
      <c r="A877" s="4"/>
      <c r="B877" s="59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ht="15.75" customHeight="1">
      <c r="A878" s="4"/>
      <c r="B878" s="59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ht="15.75" customHeight="1">
      <c r="A879" s="4"/>
      <c r="B879" s="59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ht="15.75" customHeight="1">
      <c r="A880" s="4"/>
      <c r="B880" s="59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ht="15.75" customHeight="1">
      <c r="A881" s="4"/>
      <c r="B881" s="59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ht="15.75" customHeight="1">
      <c r="A882" s="4"/>
      <c r="B882" s="59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ht="15.75" customHeight="1">
      <c r="A883" s="4"/>
      <c r="B883" s="59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ht="15.75" customHeight="1">
      <c r="A884" s="4"/>
      <c r="B884" s="59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ht="15.75" customHeight="1">
      <c r="A885" s="4"/>
      <c r="B885" s="59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ht="15.75" customHeight="1">
      <c r="A886" s="4"/>
      <c r="B886" s="59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ht="15.75" customHeight="1">
      <c r="A887" s="4"/>
      <c r="B887" s="59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ht="15.75" customHeight="1">
      <c r="A888" s="4"/>
      <c r="B888" s="59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ht="15.75" customHeight="1">
      <c r="A889" s="4"/>
      <c r="B889" s="59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ht="15.75" customHeight="1">
      <c r="A890" s="4"/>
      <c r="B890" s="59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ht="15.75" customHeight="1">
      <c r="A891" s="4"/>
      <c r="B891" s="59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ht="15.75" customHeight="1">
      <c r="A892" s="4"/>
      <c r="B892" s="59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ht="15.75" customHeight="1">
      <c r="A893" s="4"/>
      <c r="B893" s="59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ht="15.75" customHeight="1">
      <c r="A894" s="4"/>
      <c r="B894" s="59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ht="15.75" customHeight="1">
      <c r="A895" s="4"/>
      <c r="B895" s="59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ht="15.75" customHeight="1">
      <c r="A896" s="4"/>
      <c r="B896" s="59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ht="15.75" customHeight="1">
      <c r="A897" s="4"/>
      <c r="B897" s="59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ht="15.75" customHeight="1">
      <c r="A898" s="4"/>
      <c r="B898" s="59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ht="15.75" customHeight="1">
      <c r="A899" s="4"/>
      <c r="B899" s="59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ht="15.75" customHeight="1">
      <c r="A900" s="4"/>
      <c r="B900" s="59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ht="15.75" customHeight="1">
      <c r="A901" s="4"/>
      <c r="B901" s="59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ht="15.75" customHeight="1">
      <c r="A902" s="4"/>
      <c r="B902" s="59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ht="15.75" customHeight="1">
      <c r="A903" s="4"/>
      <c r="B903" s="59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ht="15.75" customHeight="1">
      <c r="A904" s="4"/>
      <c r="B904" s="59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ht="15.75" customHeight="1">
      <c r="A905" s="4"/>
      <c r="B905" s="59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ht="15.75" customHeight="1">
      <c r="A906" s="4"/>
      <c r="B906" s="59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ht="15.75" customHeight="1">
      <c r="A907" s="4"/>
      <c r="B907" s="59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ht="15.75" customHeight="1">
      <c r="A908" s="4"/>
      <c r="B908" s="59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ht="15.75" customHeight="1">
      <c r="A909" s="4"/>
      <c r="B909" s="59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ht="15.75" customHeight="1">
      <c r="A910" s="4"/>
      <c r="B910" s="59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ht="15.75" customHeight="1">
      <c r="A911" s="4"/>
      <c r="B911" s="59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ht="15.75" customHeight="1">
      <c r="A912" s="4"/>
      <c r="B912" s="59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ht="15.75" customHeight="1">
      <c r="A913" s="4"/>
      <c r="B913" s="59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ht="15.75" customHeight="1">
      <c r="A914" s="4"/>
      <c r="B914" s="59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ht="15.75" customHeight="1">
      <c r="A915" s="4"/>
      <c r="B915" s="59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ht="15.75" customHeight="1">
      <c r="A916" s="4"/>
      <c r="B916" s="59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ht="15.75" customHeight="1">
      <c r="A917" s="4"/>
      <c r="B917" s="59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ht="15.75" customHeight="1">
      <c r="A918" s="4"/>
      <c r="B918" s="59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ht="15.75" customHeight="1">
      <c r="A919" s="4"/>
      <c r="B919" s="59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ht="15.75" customHeight="1">
      <c r="A920" s="4"/>
      <c r="B920" s="59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ht="15.75" customHeight="1">
      <c r="A921" s="4"/>
      <c r="B921" s="59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ht="15.75" customHeight="1">
      <c r="A922" s="4"/>
      <c r="B922" s="59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ht="15.75" customHeight="1">
      <c r="A923" s="4"/>
      <c r="B923" s="59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ht="15.75" customHeight="1">
      <c r="A924" s="4"/>
      <c r="B924" s="59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ht="15.75" customHeight="1">
      <c r="A925" s="4"/>
      <c r="B925" s="59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ht="15.75" customHeight="1">
      <c r="A926" s="4"/>
      <c r="B926" s="59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ht="15.75" customHeight="1">
      <c r="A927" s="4"/>
      <c r="B927" s="59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ht="15.75" customHeight="1">
      <c r="A928" s="4"/>
      <c r="B928" s="59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ht="15.75" customHeight="1">
      <c r="A929" s="4"/>
      <c r="B929" s="59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ht="15.75" customHeight="1">
      <c r="A930" s="4"/>
      <c r="B930" s="59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ht="15.75" customHeight="1">
      <c r="A931" s="4"/>
      <c r="B931" s="59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ht="15.75" customHeight="1">
      <c r="A932" s="4"/>
      <c r="B932" s="59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ht="15.75" customHeight="1">
      <c r="A933" s="4"/>
      <c r="B933" s="59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ht="15.75" customHeight="1">
      <c r="A934" s="4"/>
      <c r="B934" s="59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ht="15.75" customHeight="1">
      <c r="A935" s="4"/>
      <c r="B935" s="59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ht="15.75" customHeight="1">
      <c r="A936" s="4"/>
      <c r="B936" s="59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ht="15.75" customHeight="1">
      <c r="A937" s="4"/>
      <c r="B937" s="59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ht="15.75" customHeight="1">
      <c r="A938" s="4"/>
      <c r="B938" s="59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ht="15.75" customHeight="1">
      <c r="A939" s="4"/>
      <c r="B939" s="59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ht="15.75" customHeight="1">
      <c r="A940" s="4"/>
      <c r="B940" s="59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ht="15.75" customHeight="1">
      <c r="A941" s="4"/>
      <c r="B941" s="59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ht="15.75" customHeight="1">
      <c r="A942" s="4"/>
      <c r="B942" s="59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ht="15.75" customHeight="1">
      <c r="A943" s="4"/>
      <c r="B943" s="59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ht="15.75" customHeight="1">
      <c r="A944" s="4"/>
      <c r="B944" s="59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ht="15.75" customHeight="1">
      <c r="A945" s="4"/>
      <c r="B945" s="59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ht="15.75" customHeight="1">
      <c r="A946" s="4"/>
      <c r="B946" s="59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ht="15.75" customHeight="1">
      <c r="A947" s="4"/>
      <c r="B947" s="59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ht="15.75" customHeight="1">
      <c r="A948" s="4"/>
      <c r="B948" s="59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ht="15.75" customHeight="1">
      <c r="A949" s="4"/>
      <c r="B949" s="59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ht="15.75" customHeight="1">
      <c r="A950" s="4"/>
      <c r="B950" s="59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ht="15.75" customHeight="1">
      <c r="A951" s="4"/>
      <c r="B951" s="59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ht="15.75" customHeight="1">
      <c r="A952" s="4"/>
      <c r="B952" s="59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ht="15.75" customHeight="1">
      <c r="A953" s="4"/>
      <c r="B953" s="59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ht="15.75" customHeight="1">
      <c r="A954" s="4"/>
      <c r="B954" s="59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ht="15.75" customHeight="1">
      <c r="A955" s="4"/>
      <c r="B955" s="59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ht="15.75" customHeight="1">
      <c r="A956" s="4"/>
      <c r="B956" s="59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ht="15.75" customHeight="1">
      <c r="A957" s="4"/>
      <c r="B957" s="59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ht="15.75" customHeight="1">
      <c r="A958" s="4"/>
      <c r="B958" s="59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ht="15.75" customHeight="1">
      <c r="A959" s="4"/>
      <c r="B959" s="59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ht="15.75" customHeight="1">
      <c r="A960" s="4"/>
      <c r="B960" s="59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ht="15.75" customHeight="1">
      <c r="A961" s="4"/>
      <c r="B961" s="59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ht="15.75" customHeight="1">
      <c r="A962" s="4"/>
      <c r="B962" s="59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ht="15.75" customHeight="1">
      <c r="A963" s="4"/>
      <c r="B963" s="59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ht="15.75" customHeight="1">
      <c r="A964" s="4"/>
      <c r="B964" s="59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ht="15.75" customHeight="1">
      <c r="A965" s="4"/>
      <c r="B965" s="59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ht="15.75" customHeight="1">
      <c r="A966" s="4"/>
      <c r="B966" s="59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ht="15.75" customHeight="1">
      <c r="A967" s="4"/>
      <c r="B967" s="59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ht="15.75" customHeight="1">
      <c r="A968" s="4"/>
      <c r="B968" s="59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ht="15.75" customHeight="1">
      <c r="A969" s="4"/>
      <c r="B969" s="59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ht="15.75" customHeight="1">
      <c r="A970" s="4"/>
      <c r="B970" s="59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ht="15.75" customHeight="1">
      <c r="A971" s="4"/>
      <c r="B971" s="59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ht="15.75" customHeight="1">
      <c r="A972" s="4"/>
      <c r="B972" s="59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ht="15.75" customHeight="1">
      <c r="A973" s="4"/>
      <c r="B973" s="59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ht="15.75" customHeight="1">
      <c r="A974" s="4"/>
      <c r="B974" s="59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ht="15.75" customHeight="1">
      <c r="A975" s="4"/>
      <c r="B975" s="59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ht="15.75" customHeight="1">
      <c r="A976" s="4"/>
      <c r="B976" s="59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ht="15.75" customHeight="1">
      <c r="A977" s="4"/>
      <c r="B977" s="59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ht="15.75" customHeight="1">
      <c r="A978" s="4"/>
      <c r="B978" s="59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ht="15.75" customHeight="1">
      <c r="A979" s="4"/>
      <c r="B979" s="59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ht="15.75" customHeight="1">
      <c r="A980" s="4"/>
      <c r="B980" s="59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ht="15.75" customHeight="1">
      <c r="A981" s="4"/>
      <c r="B981" s="59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ht="15.75" customHeight="1">
      <c r="A982" s="4"/>
      <c r="B982" s="59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ht="15.75" customHeight="1">
      <c r="A983" s="4"/>
      <c r="B983" s="59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ht="15.75" customHeight="1">
      <c r="A984" s="4"/>
      <c r="B984" s="59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ht="15.75" customHeight="1">
      <c r="A985" s="4"/>
      <c r="B985" s="59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ht="15.75" customHeight="1">
      <c r="A986" s="4"/>
      <c r="B986" s="59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ht="15.75" customHeight="1">
      <c r="A987" s="4"/>
      <c r="B987" s="59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ht="15.75" customHeight="1">
      <c r="A988" s="4"/>
      <c r="B988" s="59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ht="15.75" customHeight="1">
      <c r="A989" s="4"/>
      <c r="B989" s="59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ht="15.75" customHeight="1">
      <c r="A990" s="4"/>
      <c r="B990" s="59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ht="15.75" customHeight="1">
      <c r="A991" s="4"/>
      <c r="B991" s="59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ht="15.75" customHeight="1">
      <c r="A992" s="4"/>
      <c r="B992" s="59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ht="15.75" customHeight="1">
      <c r="A993" s="4"/>
      <c r="B993" s="59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ht="15.75" customHeight="1">
      <c r="A994" s="4"/>
      <c r="B994" s="59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ht="15.75" customHeight="1">
      <c r="A995" s="4"/>
      <c r="B995" s="59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ht="15.75" customHeight="1">
      <c r="A996" s="4"/>
      <c r="B996" s="59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ht="15.75" customHeight="1">
      <c r="A997" s="4"/>
      <c r="B997" s="59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ht="15.75" customHeight="1">
      <c r="A998" s="4"/>
      <c r="B998" s="59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ht="15.75" customHeight="1">
      <c r="A999" s="4"/>
      <c r="B999" s="59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ht="15.75" customHeight="1">
      <c r="A1000" s="4"/>
      <c r="B1000" s="59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  <row r="1001" ht="15.75" customHeight="1">
      <c r="A1001" s="4"/>
      <c r="B1001" s="59"/>
      <c r="C1001" s="4"/>
      <c r="D1001" s="4"/>
      <c r="E1001" s="4"/>
      <c r="F1001" s="4"/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  <c r="Y1001" s="4"/>
      <c r="Z1001" s="4"/>
    </row>
  </sheetData>
  <mergeCells count="18">
    <mergeCell ref="A1:G1"/>
    <mergeCell ref="A2:G2"/>
    <mergeCell ref="A3:B4"/>
    <mergeCell ref="C3:D4"/>
    <mergeCell ref="E3:G3"/>
    <mergeCell ref="A20:B20"/>
    <mergeCell ref="A21:G21"/>
    <mergeCell ref="A42:B43"/>
    <mergeCell ref="A52:B52"/>
    <mergeCell ref="A53:B53"/>
    <mergeCell ref="A54:G54"/>
    <mergeCell ref="A22:B23"/>
    <mergeCell ref="C22:D23"/>
    <mergeCell ref="E22:G22"/>
    <mergeCell ref="A40:B40"/>
    <mergeCell ref="A41:G41"/>
    <mergeCell ref="C42:D43"/>
    <mergeCell ref="E42:G42"/>
  </mergeCells>
  <printOptions horizontalCentered="1" verticalCentered="1"/>
  <pageMargins bottom="0.787401575" footer="0.0" header="0.0" left="0.511811024" right="0.7115074471112799" top="0.7874015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2019-10-11T13:36:28Z</dcterms:created>
  <dc:creator>Fa</dc:creator>
</cp:coreProperties>
</file>