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workbookProtection workbookPassword="CBAD" lockStructure="1"/>
  <bookViews>
    <workbookView xWindow="390" yWindow="195" windowWidth="11460" windowHeight="706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40" i="1" l="1"/>
  <c r="H39" i="1"/>
  <c r="H42" i="1"/>
  <c r="H38" i="1"/>
  <c r="H37" i="1"/>
  <c r="H35" i="1"/>
  <c r="H36" i="1"/>
  <c r="H32" i="1"/>
  <c r="H33" i="1"/>
  <c r="H34" i="1"/>
  <c r="H31" i="1"/>
  <c r="H30" i="1"/>
  <c r="H55" i="1"/>
  <c r="H54" i="1"/>
  <c r="H53" i="1"/>
  <c r="H52" i="1"/>
  <c r="H58" i="1"/>
  <c r="H7" i="1"/>
  <c r="H8" i="1"/>
  <c r="H9" i="1"/>
  <c r="H10" i="1"/>
  <c r="H43" i="1" l="1"/>
  <c r="H29" i="1" s="1"/>
  <c r="H24" i="1"/>
  <c r="H50" i="1" l="1"/>
  <c r="H46" i="1"/>
  <c r="H21" i="1"/>
  <c r="H11" i="1"/>
  <c r="H60" i="1"/>
  <c r="H51" i="1"/>
  <c r="H47" i="1"/>
  <c r="H63" i="1"/>
  <c r="H62" i="1"/>
  <c r="H59" i="1"/>
  <c r="H45" i="1"/>
  <c r="H48" i="1" s="1"/>
  <c r="H25" i="1"/>
  <c r="H26" i="1"/>
  <c r="H23" i="1"/>
  <c r="H22" i="1"/>
  <c r="H19" i="1"/>
  <c r="H18" i="1"/>
  <c r="H16" i="1"/>
  <c r="H56" i="1" l="1"/>
  <c r="H49" i="1" s="1"/>
  <c r="H27" i="1"/>
  <c r="H14" i="1" s="1"/>
  <c r="H64" i="1"/>
  <c r="H57" i="1" s="1"/>
  <c r="H12" i="1"/>
  <c r="H6" i="1" s="1"/>
  <c r="H44" i="1"/>
  <c r="H5" i="1" l="1"/>
</calcChain>
</file>

<file path=xl/comments1.xml><?xml version="1.0" encoding="utf-8"?>
<comments xmlns="http://schemas.openxmlformats.org/spreadsheetml/2006/main">
  <authors>
    <author>Paulo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Marque 1 se concluiu o Mestrado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Marque o Nº de Especializações concluidas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Marque sua nota CRA ou IAA . A mesma que consta do seu Histórico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Informe o nº de anos trabalhados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Informe o nº de anos trabalhados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Informe o nº de anos trabalhados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Informe o nº de anos trabalhados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Informe o nº de alunos orientados 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Nº de semestres de orientação de monitoria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Informe o nº de anos de orientação de IC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Informe o nº de publicações
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nº de publicações
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Informe a soma das horas de curso ministrados
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Informe o nº de cursos
</t>
        </r>
      </text>
    </comment>
    <comment ref="D63" authorId="0">
      <text>
        <r>
          <rPr>
            <b/>
            <sz val="9"/>
            <color indexed="81"/>
            <rFont val="Tahoma"/>
            <family val="2"/>
          </rPr>
          <t>Paulo:</t>
        </r>
        <r>
          <rPr>
            <sz val="9"/>
            <color indexed="81"/>
            <rFont val="Tahoma"/>
            <family val="2"/>
          </rPr>
          <t xml:space="preserve">
Informe o nº de Participações</t>
        </r>
      </text>
    </comment>
  </commentList>
</comments>
</file>

<file path=xl/sharedStrings.xml><?xml version="1.0" encoding="utf-8"?>
<sst xmlns="http://schemas.openxmlformats.org/spreadsheetml/2006/main" count="109" uniqueCount="99">
  <si>
    <t>1 - Formação acadêmica:</t>
  </si>
  <si>
    <t xml:space="preserve">a. Mestrado </t>
  </si>
  <si>
    <t>Fora da área</t>
  </si>
  <si>
    <t>b. Especialização</t>
  </si>
  <si>
    <t>d. Histórico Escolar</t>
  </si>
  <si>
    <t>2 - Atividade Profissional Comprovada:</t>
  </si>
  <si>
    <t>a. Em docência</t>
  </si>
  <si>
    <t>Anos na área</t>
  </si>
  <si>
    <t>Outra</t>
  </si>
  <si>
    <t xml:space="preserve">Anos </t>
  </si>
  <si>
    <t>Ensino superior (20 h/sem)</t>
  </si>
  <si>
    <t>b. Pesquisa</t>
  </si>
  <si>
    <t>Coordenação de projeto (anos)</t>
  </si>
  <si>
    <t>c. Outras Atividade</t>
  </si>
  <si>
    <t>3 - Produção Científica:</t>
  </si>
  <si>
    <t>Fora da área (2)</t>
  </si>
  <si>
    <t xml:space="preserve">IAA/CRA </t>
  </si>
  <si>
    <t>Teto 5</t>
  </si>
  <si>
    <t>Teto 30</t>
  </si>
  <si>
    <t>Resumo (0.5)</t>
  </si>
  <si>
    <t>Resumo Exp.(1)</t>
  </si>
  <si>
    <t>Trab. Comp (2)</t>
  </si>
  <si>
    <t>e. Artigo publicado ou com aceite em congressos:</t>
  </si>
  <si>
    <t xml:space="preserve">f. Apresentação de trabalhos em eventos: </t>
  </si>
  <si>
    <t>Nº de apresent.</t>
  </si>
  <si>
    <t>Pontos</t>
  </si>
  <si>
    <t>Mon./ Sem (1)</t>
  </si>
  <si>
    <t>Orient./ano (5)</t>
  </si>
  <si>
    <t>nº de orient. (3)</t>
  </si>
  <si>
    <t>a. Consultoria a órgãos oficiais:</t>
  </si>
  <si>
    <t>nº de consult.(3)</t>
  </si>
  <si>
    <t>nº de h/aula (0.5)</t>
  </si>
  <si>
    <t>nº palestras (1)</t>
  </si>
  <si>
    <t xml:space="preserve">a. Monitoria: </t>
  </si>
  <si>
    <t xml:space="preserve">b. Estágios em instituições oficiais: </t>
  </si>
  <si>
    <t>nº de Anos (5)</t>
  </si>
  <si>
    <t>Teto 10</t>
  </si>
  <si>
    <t>nº de eventos (0.2)</t>
  </si>
  <si>
    <t>Coordenação (1)</t>
  </si>
  <si>
    <t>d. Cursos ou eventos coordenados (em Medicina Veterinária)</t>
  </si>
  <si>
    <t>Part. em Comis. (0.5)</t>
  </si>
  <si>
    <t xml:space="preserve">a. Cursos Ministrados </t>
  </si>
  <si>
    <t xml:space="preserve">b. Participação em eventos: </t>
  </si>
  <si>
    <t xml:space="preserve">c. Cursos realizados: </t>
  </si>
  <si>
    <t>Total de pontos computados</t>
  </si>
  <si>
    <t xml:space="preserve">. Estágios oficiais: </t>
  </si>
  <si>
    <t xml:space="preserve">. Monitoria: </t>
  </si>
  <si>
    <t>. Iniciação científica:</t>
  </si>
  <si>
    <t xml:space="preserve">. Monografia de final de curso: </t>
  </si>
  <si>
    <t xml:space="preserve">. Aperfeiçoamento: </t>
  </si>
  <si>
    <t xml:space="preserve">. Especialização: </t>
  </si>
  <si>
    <t>4. Outras atividades técnico-científicas</t>
  </si>
  <si>
    <t>5. Bolsas e estágios</t>
  </si>
  <si>
    <t>6. Outros cursos na área</t>
  </si>
  <si>
    <t xml:space="preserve">a. Livro publicado: </t>
  </si>
  <si>
    <t>b. Capítulo de livro:</t>
  </si>
  <si>
    <t xml:space="preserve">c. Artigo publicado ou com aceite </t>
  </si>
  <si>
    <t>nº de Anos (7)</t>
  </si>
  <si>
    <t>nº de Semestres (3.5)</t>
  </si>
  <si>
    <t>Qualis A (7)</t>
  </si>
  <si>
    <t>Soma das horas (0.5/16h)</t>
  </si>
  <si>
    <t>Soma das horas (5/16h)</t>
  </si>
  <si>
    <t>total de horas (2.5/100h)</t>
  </si>
  <si>
    <t>Universidade Federal Rural do Rio de Janeiro</t>
  </si>
  <si>
    <t>Selecione o nível do curso em que irá concorrer:</t>
  </si>
  <si>
    <t xml:space="preserve">Mestrado </t>
  </si>
  <si>
    <t xml:space="preserve">Doutorado </t>
  </si>
  <si>
    <t>Atuação na área (mínimo de 12 horas/ semana)</t>
  </si>
  <si>
    <t>Anos de Orientação (1)</t>
  </si>
  <si>
    <t>Na área  (6)</t>
  </si>
  <si>
    <t>b</t>
  </si>
  <si>
    <t>Creditos concluídos apenas</t>
  </si>
  <si>
    <t>Finalizado</t>
  </si>
  <si>
    <t>Carga horária integralizada</t>
  </si>
  <si>
    <t>Relatoro Defendido</t>
  </si>
  <si>
    <t>d. Orientação Concluída</t>
  </si>
  <si>
    <t>nº de orient. (2)</t>
  </si>
  <si>
    <t>Qualis B1 e B2 (5)</t>
  </si>
  <si>
    <t>Qualis B3, B4, B5 (2)</t>
  </si>
  <si>
    <t>Qualis C (1)</t>
  </si>
  <si>
    <t xml:space="preserve">c. Iniciação Científica: </t>
  </si>
  <si>
    <t xml:space="preserve">d. Bolsista de Aperf./Apoio Técnico: </t>
  </si>
  <si>
    <t>e. Ciências sem fronteiras</t>
  </si>
  <si>
    <t>f. Bolsa PET</t>
  </si>
  <si>
    <t>Teto 20</t>
  </si>
  <si>
    <t>nº de meses (0,5)</t>
  </si>
  <si>
    <t>nº semestres (2)</t>
  </si>
  <si>
    <t>Internacional (0,7)</t>
  </si>
  <si>
    <t>Internacional (1,5)</t>
  </si>
  <si>
    <t>Internacional (2)</t>
  </si>
  <si>
    <t xml:space="preserve">Nacional ( 1,8) </t>
  </si>
  <si>
    <t xml:space="preserve">Nacional ( 0,7) </t>
  </si>
  <si>
    <t>Nacional ( 0,5)</t>
  </si>
  <si>
    <t>Na área  (15)</t>
  </si>
  <si>
    <t>Fora da área (1)</t>
  </si>
  <si>
    <t>Revista de divulgação Na área (0,5)</t>
  </si>
  <si>
    <t>Planilha de pontuação de curriculo para o PPGMV</t>
  </si>
  <si>
    <t>c. Aulas ou palestras  para graduação:  0,5 pontos por hora/aula.</t>
  </si>
  <si>
    <t>b. Palestras em mesas redondas, congressos e similares: 1 ponto/palestra de 1 hora.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</si>
</sst>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4"/>
      </bottom>
      <diagonal/>
    </border>
  </borders>
  <cellStyleXfs count="9">
    <xf numFmtId="0" fontId="0" fillId="0" borderId="0"/>
    <xf numFmtId="0" fontId="3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6" applyNumberFormat="0" applyAlignment="0" applyProtection="0"/>
    <xf numFmtId="0" fontId="6" fillId="7" borderId="0" applyNumberFormat="0" applyBorder="0" applyAlignment="0" applyProtection="0"/>
    <xf numFmtId="0" fontId="7" fillId="3" borderId="7" applyNumberFormat="0" applyAlignment="0" applyProtection="0"/>
    <xf numFmtId="0" fontId="8" fillId="0" borderId="8" applyNumberFormat="0" applyFill="0" applyAlignment="0" applyProtection="0"/>
    <xf numFmtId="0" fontId="3" fillId="9" borderId="0" applyNumberFormat="0" applyBorder="0" applyAlignment="0" applyProtection="0"/>
  </cellStyleXfs>
  <cellXfs count="48">
    <xf numFmtId="0" fontId="0" fillId="0" borderId="0" xfId="0"/>
    <xf numFmtId="0" fontId="7" fillId="3" borderId="7" xfId="6" applyProtection="1"/>
    <xf numFmtId="0" fontId="7" fillId="3" borderId="1" xfId="6" applyBorder="1" applyProtection="1"/>
    <xf numFmtId="0" fontId="4" fillId="5" borderId="1" xfId="3" applyBorder="1" applyProtection="1"/>
    <xf numFmtId="0" fontId="8" fillId="8" borderId="8" xfId="7" applyFill="1" applyProtection="1"/>
    <xf numFmtId="0" fontId="0" fillId="0" borderId="1" xfId="0" applyBorder="1" applyProtection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8" fillId="0" borderId="1" xfId="0" applyFont="1" applyBorder="1" applyProtection="1">
      <protection locked="0"/>
    </xf>
    <xf numFmtId="0" fontId="5" fillId="6" borderId="1" xfId="4" applyBorder="1" applyProtection="1">
      <protection locked="0"/>
    </xf>
    <xf numFmtId="0" fontId="5" fillId="6" borderId="6" xfId="4" applyProtection="1">
      <protection locked="0"/>
    </xf>
    <xf numFmtId="0" fontId="0" fillId="0" borderId="1" xfId="0" applyBorder="1" applyAlignment="1" applyProtection="1">
      <alignment horizontal="left" indent="2"/>
      <protection locked="0"/>
    </xf>
    <xf numFmtId="0" fontId="4" fillId="0" borderId="1" xfId="3" applyFill="1" applyBorder="1" applyProtection="1"/>
    <xf numFmtId="0" fontId="9" fillId="4" borderId="0" xfId="2" applyFont="1" applyProtection="1"/>
    <xf numFmtId="0" fontId="4" fillId="5" borderId="9" xfId="3" applyBorder="1" applyProtection="1"/>
    <xf numFmtId="0" fontId="8" fillId="8" borderId="1" xfId="7" applyFill="1" applyBorder="1" applyProtection="1"/>
    <xf numFmtId="0" fontId="7" fillId="3" borderId="12" xfId="6" applyBorder="1" applyProtection="1"/>
    <xf numFmtId="0" fontId="8" fillId="8" borderId="13" xfId="7" applyFill="1" applyBorder="1" applyProtection="1"/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3" xfId="0" applyFill="1" applyBorder="1" applyProtection="1">
      <protection locked="0"/>
    </xf>
    <xf numFmtId="0" fontId="8" fillId="0" borderId="9" xfId="7" applyFill="1" applyBorder="1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8" fillId="8" borderId="9" xfId="7" applyFill="1" applyBorder="1" applyProtection="1"/>
    <xf numFmtId="0" fontId="5" fillId="6" borderId="4" xfId="4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9" borderId="1" xfId="8" applyBorder="1" applyProtection="1"/>
    <xf numFmtId="0" fontId="11" fillId="0" borderId="0" xfId="0" applyFont="1" applyProtection="1"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6" fillId="7" borderId="1" xfId="5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13" fillId="2" borderId="4" xfId="1" applyFont="1" applyBorder="1" applyAlignment="1" applyProtection="1">
      <alignment horizontal="center"/>
      <protection locked="0"/>
    </xf>
  </cellXfs>
  <cellStyles count="9">
    <cellStyle name="20% - Ênfase1" xfId="8" builtinId="30"/>
    <cellStyle name="40% - Ênfase6" xfId="1" builtinId="51"/>
    <cellStyle name="Ênfase1" xfId="2" builtinId="29"/>
    <cellStyle name="Ênfase6" xfId="3" builtinId="49"/>
    <cellStyle name="Entrada" xfId="4" builtinId="20"/>
    <cellStyle name="Neutra" xfId="5" builtinId="28"/>
    <cellStyle name="Normal" xfId="0" builtinId="0"/>
    <cellStyle name="Saída" xfId="6" builtinId="21"/>
    <cellStyle name="Total" xfId="7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1"/>
  <sheetViews>
    <sheetView tabSelected="1" view="pageLayout" zoomScaleNormal="100" zoomScaleSheetLayoutView="100" workbookViewId="0">
      <selection activeCell="D7" sqref="D7"/>
    </sheetView>
  </sheetViews>
  <sheetFormatPr defaultColWidth="8.85546875" defaultRowHeight="15" x14ac:dyDescent="0.25"/>
  <cols>
    <col min="1" max="1" width="56.42578125" style="7" bestFit="1" customWidth="1"/>
    <col min="2" max="2" width="22" style="7" customWidth="1"/>
    <col min="3" max="3" width="22.42578125" style="7" customWidth="1"/>
    <col min="4" max="4" width="4.85546875" style="7" customWidth="1"/>
    <col min="5" max="5" width="16.140625" style="7" customWidth="1"/>
    <col min="6" max="6" width="4.28515625" style="7" customWidth="1"/>
    <col min="7" max="7" width="3.42578125" style="7" customWidth="1"/>
    <col min="8" max="8" width="8" style="7" customWidth="1"/>
    <col min="9" max="16384" width="8.85546875" style="7"/>
  </cols>
  <sheetData>
    <row r="1" spans="1:8" ht="21" x14ac:dyDescent="0.35">
      <c r="A1" s="42" t="s">
        <v>63</v>
      </c>
      <c r="B1" s="42"/>
      <c r="C1" s="42"/>
      <c r="D1" s="42"/>
      <c r="E1" s="42"/>
      <c r="F1" s="42"/>
      <c r="G1" s="42"/>
      <c r="H1" s="42"/>
    </row>
    <row r="2" spans="1:8" s="29" customFormat="1" ht="21" x14ac:dyDescent="0.25">
      <c r="A2" s="41" t="s">
        <v>96</v>
      </c>
      <c r="B2" s="41"/>
      <c r="C2" s="41"/>
      <c r="D2" s="41"/>
      <c r="E2" s="41"/>
      <c r="F2" s="41"/>
      <c r="G2" s="41"/>
      <c r="H2" s="41"/>
    </row>
    <row r="3" spans="1:8" ht="15.75" x14ac:dyDescent="0.25">
      <c r="A3" s="43" t="s">
        <v>64</v>
      </c>
      <c r="B3" s="43"/>
      <c r="C3" s="43"/>
      <c r="D3" s="7">
        <v>1</v>
      </c>
      <c r="E3" s="7" t="s">
        <v>65</v>
      </c>
      <c r="F3" s="9"/>
    </row>
    <row r="4" spans="1:8" x14ac:dyDescent="0.25">
      <c r="D4" s="7">
        <v>2</v>
      </c>
      <c r="E4" s="7" t="s">
        <v>66</v>
      </c>
      <c r="F4" s="9"/>
    </row>
    <row r="5" spans="1:8" ht="23.25" x14ac:dyDescent="0.35">
      <c r="C5" s="47" t="s">
        <v>44</v>
      </c>
      <c r="D5" s="47"/>
      <c r="E5" s="47"/>
      <c r="F5" s="47"/>
      <c r="G5" s="47"/>
      <c r="H5" s="13">
        <f>SUM(H6+H14+H29+H44+H49+H57)</f>
        <v>0</v>
      </c>
    </row>
    <row r="6" spans="1:8" x14ac:dyDescent="0.25">
      <c r="A6" s="8" t="s">
        <v>0</v>
      </c>
      <c r="B6" s="6"/>
      <c r="C6" s="38" t="s">
        <v>84</v>
      </c>
      <c r="D6" s="38"/>
      <c r="E6" s="6"/>
      <c r="F6" s="32" t="s">
        <v>25</v>
      </c>
      <c r="G6" s="33"/>
      <c r="H6" s="3">
        <f>IF(H12&lt;20, H12, 20)</f>
        <v>0</v>
      </c>
    </row>
    <row r="7" spans="1:8" x14ac:dyDescent="0.25">
      <c r="A7" s="34" t="s">
        <v>1</v>
      </c>
      <c r="B7" s="18" t="s">
        <v>72</v>
      </c>
      <c r="C7" s="18">
        <v>8</v>
      </c>
      <c r="D7" s="26"/>
      <c r="E7" s="18" t="s">
        <v>2</v>
      </c>
      <c r="F7" s="26"/>
      <c r="G7" s="18"/>
      <c r="H7" s="28">
        <f>D7*8 + F7*4</f>
        <v>0</v>
      </c>
    </row>
    <row r="8" spans="1:8" x14ac:dyDescent="0.25">
      <c r="A8" s="35"/>
      <c r="B8" s="18" t="s">
        <v>71</v>
      </c>
      <c r="C8" s="18">
        <v>6</v>
      </c>
      <c r="D8" s="26"/>
      <c r="E8" s="18"/>
      <c r="F8" s="26"/>
      <c r="G8" s="18"/>
      <c r="H8" s="28">
        <f>D8*6 + F8*3</f>
        <v>0</v>
      </c>
    </row>
    <row r="9" spans="1:8" x14ac:dyDescent="0.25">
      <c r="A9" s="36" t="s">
        <v>3</v>
      </c>
      <c r="B9" s="18" t="s">
        <v>74</v>
      </c>
      <c r="C9" s="18">
        <v>6</v>
      </c>
      <c r="D9" s="26"/>
      <c r="E9" s="18" t="s">
        <v>2</v>
      </c>
      <c r="F9" s="26"/>
      <c r="G9" s="18"/>
      <c r="H9" s="28">
        <f>D9*6+F9*3</f>
        <v>0</v>
      </c>
    </row>
    <row r="10" spans="1:8" x14ac:dyDescent="0.25">
      <c r="A10" s="37"/>
      <c r="B10" s="18" t="s">
        <v>73</v>
      </c>
      <c r="C10" s="18">
        <v>4</v>
      </c>
      <c r="D10" s="26"/>
      <c r="E10" s="18"/>
      <c r="F10" s="26"/>
      <c r="G10" s="18"/>
      <c r="H10" s="28">
        <f>D10*4+F10*2</f>
        <v>0</v>
      </c>
    </row>
    <row r="11" spans="1:8" x14ac:dyDescent="0.25">
      <c r="A11" s="18" t="s">
        <v>4</v>
      </c>
      <c r="B11" s="18"/>
      <c r="C11" s="18" t="s">
        <v>16</v>
      </c>
      <c r="D11" s="26"/>
      <c r="E11" s="18"/>
      <c r="F11" s="18"/>
      <c r="G11" s="18"/>
      <c r="H11" s="28">
        <f>D11</f>
        <v>0</v>
      </c>
    </row>
    <row r="12" spans="1:8" x14ac:dyDescent="0.25">
      <c r="A12" s="18"/>
      <c r="B12" s="18"/>
      <c r="C12" s="18"/>
      <c r="D12" s="18"/>
      <c r="E12" s="18"/>
      <c r="F12" s="18"/>
      <c r="G12" s="18"/>
      <c r="H12" s="28">
        <f>SUM(H7:H11)</f>
        <v>0</v>
      </c>
    </row>
    <row r="13" spans="1:8" x14ac:dyDescent="0.25">
      <c r="A13" s="18"/>
      <c r="B13" s="18"/>
      <c r="C13" s="18"/>
      <c r="D13" s="18"/>
      <c r="E13" s="18"/>
      <c r="F13" s="19"/>
      <c r="G13" s="21"/>
      <c r="H13" s="22"/>
    </row>
    <row r="14" spans="1:8" x14ac:dyDescent="0.25">
      <c r="A14" s="8" t="s">
        <v>5</v>
      </c>
      <c r="B14" s="6"/>
      <c r="C14" s="38" t="s">
        <v>36</v>
      </c>
      <c r="D14" s="38"/>
      <c r="E14" s="6"/>
      <c r="F14" s="39" t="s">
        <v>25</v>
      </c>
      <c r="G14" s="40"/>
      <c r="H14" s="14">
        <f>IF(H27&lt;10, H27, 10)</f>
        <v>0</v>
      </c>
    </row>
    <row r="15" spans="1:8" x14ac:dyDescent="0.25">
      <c r="A15" s="6" t="s">
        <v>6</v>
      </c>
      <c r="B15" s="6"/>
      <c r="C15" s="46"/>
      <c r="D15" s="46"/>
      <c r="E15" s="6"/>
      <c r="F15" s="6"/>
      <c r="G15" s="6"/>
      <c r="H15" s="5"/>
    </row>
    <row r="16" spans="1:8" x14ac:dyDescent="0.25">
      <c r="A16" s="6"/>
      <c r="B16" s="6" t="s">
        <v>10</v>
      </c>
      <c r="C16" s="6" t="s">
        <v>7</v>
      </c>
      <c r="D16" s="9"/>
      <c r="E16" s="6" t="s">
        <v>2</v>
      </c>
      <c r="F16" s="9"/>
      <c r="G16" s="6"/>
      <c r="H16" s="2">
        <f>D16*8+F16*2+D17</f>
        <v>0</v>
      </c>
    </row>
    <row r="17" spans="1:8" x14ac:dyDescent="0.25">
      <c r="A17" s="6"/>
      <c r="B17" s="6" t="s">
        <v>8</v>
      </c>
      <c r="C17" s="6" t="s">
        <v>9</v>
      </c>
      <c r="D17" s="9"/>
      <c r="E17" s="6"/>
      <c r="F17" s="26"/>
      <c r="G17" s="6"/>
      <c r="H17" s="5"/>
    </row>
    <row r="18" spans="1:8" x14ac:dyDescent="0.25">
      <c r="A18" s="6" t="s">
        <v>11</v>
      </c>
      <c r="B18" s="6" t="s">
        <v>12</v>
      </c>
      <c r="C18" s="6"/>
      <c r="D18" s="9"/>
      <c r="E18" s="6"/>
      <c r="F18" s="26"/>
      <c r="G18" s="6"/>
      <c r="H18" s="2">
        <f>D18*5</f>
        <v>0</v>
      </c>
    </row>
    <row r="19" spans="1:8" x14ac:dyDescent="0.25">
      <c r="A19" s="6" t="s">
        <v>13</v>
      </c>
      <c r="B19" s="6" t="s">
        <v>67</v>
      </c>
      <c r="C19" s="6"/>
      <c r="D19" s="9"/>
      <c r="E19" s="6"/>
      <c r="F19" s="26"/>
      <c r="G19" s="6"/>
      <c r="H19" s="2">
        <f>D19*1</f>
        <v>0</v>
      </c>
    </row>
    <row r="20" spans="1:8" x14ac:dyDescent="0.25">
      <c r="A20" s="6" t="s">
        <v>75</v>
      </c>
      <c r="B20" s="6"/>
      <c r="C20" s="6"/>
      <c r="D20" s="6"/>
      <c r="E20" s="6"/>
      <c r="F20" s="6"/>
      <c r="G20" s="6"/>
      <c r="H20" s="12"/>
    </row>
    <row r="21" spans="1:8" x14ac:dyDescent="0.25">
      <c r="A21" s="11" t="s">
        <v>45</v>
      </c>
      <c r="B21" s="6"/>
      <c r="C21" s="6" t="s">
        <v>68</v>
      </c>
      <c r="D21" s="10"/>
      <c r="E21" s="6"/>
      <c r="F21" s="6"/>
      <c r="G21" s="6"/>
      <c r="H21" s="1">
        <f>D21</f>
        <v>0</v>
      </c>
    </row>
    <row r="22" spans="1:8" x14ac:dyDescent="0.25">
      <c r="A22" s="11" t="s">
        <v>46</v>
      </c>
      <c r="B22" s="6"/>
      <c r="C22" s="6" t="s">
        <v>26</v>
      </c>
      <c r="D22" s="10"/>
      <c r="E22" s="6"/>
      <c r="F22" s="6"/>
      <c r="G22" s="6"/>
      <c r="H22" s="1">
        <f>D22</f>
        <v>0</v>
      </c>
    </row>
    <row r="23" spans="1:8" x14ac:dyDescent="0.25">
      <c r="A23" s="11" t="s">
        <v>47</v>
      </c>
      <c r="B23" s="6"/>
      <c r="C23" s="6" t="s">
        <v>27</v>
      </c>
      <c r="D23" s="10"/>
      <c r="E23" s="6"/>
      <c r="F23" s="6"/>
      <c r="G23" s="6"/>
      <c r="H23" s="1">
        <f>D23*5</f>
        <v>0</v>
      </c>
    </row>
    <row r="24" spans="1:8" x14ac:dyDescent="0.25">
      <c r="A24" s="11" t="s">
        <v>48</v>
      </c>
      <c r="B24" s="6"/>
      <c r="C24" s="6" t="s">
        <v>76</v>
      </c>
      <c r="D24" s="10"/>
      <c r="E24" s="6"/>
      <c r="F24" s="6"/>
      <c r="G24" s="6"/>
      <c r="H24" s="1">
        <f>D24*2</f>
        <v>0</v>
      </c>
    </row>
    <row r="25" spans="1:8" x14ac:dyDescent="0.25">
      <c r="A25" s="11" t="s">
        <v>49</v>
      </c>
      <c r="B25" s="6"/>
      <c r="C25" s="6" t="s">
        <v>28</v>
      </c>
      <c r="D25" s="10"/>
      <c r="E25" s="6"/>
      <c r="F25" s="6"/>
      <c r="G25" s="6"/>
      <c r="H25" s="1">
        <f>D25*3</f>
        <v>0</v>
      </c>
    </row>
    <row r="26" spans="1:8" x14ac:dyDescent="0.25">
      <c r="A26" s="11" t="s">
        <v>50</v>
      </c>
      <c r="B26" s="6"/>
      <c r="C26" s="6" t="s">
        <v>28</v>
      </c>
      <c r="D26" s="10"/>
      <c r="E26" s="6"/>
      <c r="F26" s="6"/>
      <c r="G26" s="6"/>
      <c r="H26" s="16">
        <f>D26*3</f>
        <v>0</v>
      </c>
    </row>
    <row r="27" spans="1:8" x14ac:dyDescent="0.25">
      <c r="A27" s="11"/>
      <c r="B27" s="6"/>
      <c r="C27" s="6"/>
      <c r="D27" s="10"/>
      <c r="E27" s="6"/>
      <c r="F27" s="6"/>
      <c r="G27" s="6"/>
      <c r="H27" s="15">
        <f>SUM(H16:H26)</f>
        <v>0</v>
      </c>
    </row>
    <row r="28" spans="1:8" x14ac:dyDescent="0.25">
      <c r="A28" s="11"/>
      <c r="B28" s="6"/>
      <c r="C28" s="6"/>
      <c r="D28" s="10"/>
      <c r="E28" s="6"/>
      <c r="F28" s="23"/>
      <c r="G28" s="24"/>
      <c r="H28" s="25"/>
    </row>
    <row r="29" spans="1:8" x14ac:dyDescent="0.25">
      <c r="A29" s="8" t="s">
        <v>14</v>
      </c>
      <c r="B29" s="6"/>
      <c r="C29" s="38" t="s">
        <v>18</v>
      </c>
      <c r="D29" s="38"/>
      <c r="E29" s="6"/>
      <c r="F29" s="39" t="s">
        <v>25</v>
      </c>
      <c r="G29" s="40"/>
      <c r="H29" s="14">
        <f>IF(H43&lt;30, H43,30)</f>
        <v>0</v>
      </c>
    </row>
    <row r="30" spans="1:8" x14ac:dyDescent="0.25">
      <c r="A30" s="6" t="s">
        <v>54</v>
      </c>
      <c r="B30" s="6"/>
      <c r="C30" s="6" t="s">
        <v>93</v>
      </c>
      <c r="D30" s="9"/>
      <c r="E30" s="6" t="s">
        <v>15</v>
      </c>
      <c r="F30" s="9"/>
      <c r="G30" s="6"/>
      <c r="H30" s="2">
        <f>D30*15+F30*2</f>
        <v>0</v>
      </c>
    </row>
    <row r="31" spans="1:8" x14ac:dyDescent="0.25">
      <c r="A31" s="6" t="s">
        <v>55</v>
      </c>
      <c r="B31" s="6"/>
      <c r="C31" s="6" t="s">
        <v>69</v>
      </c>
      <c r="D31" s="9"/>
      <c r="E31" s="6" t="s">
        <v>94</v>
      </c>
      <c r="F31" s="9"/>
      <c r="G31" s="6"/>
      <c r="H31" s="2">
        <f>D31*6+F31</f>
        <v>0</v>
      </c>
    </row>
    <row r="32" spans="1:8" x14ac:dyDescent="0.25">
      <c r="A32" s="6" t="s">
        <v>56</v>
      </c>
      <c r="B32" s="6"/>
      <c r="C32" s="6" t="s">
        <v>59</v>
      </c>
      <c r="D32" s="9"/>
      <c r="E32" s="6"/>
      <c r="F32" s="6"/>
      <c r="G32" s="6"/>
      <c r="H32" s="2">
        <f>D32*7</f>
        <v>0</v>
      </c>
    </row>
    <row r="33" spans="1:8" x14ac:dyDescent="0.25">
      <c r="A33" s="6"/>
      <c r="B33" s="6"/>
      <c r="C33" s="6" t="s">
        <v>77</v>
      </c>
      <c r="D33" s="9"/>
      <c r="E33" s="6"/>
      <c r="F33" s="6"/>
      <c r="G33" s="6"/>
      <c r="H33" s="2">
        <f>D33*5</f>
        <v>0</v>
      </c>
    </row>
    <row r="34" spans="1:8" x14ac:dyDescent="0.25">
      <c r="A34" s="6"/>
      <c r="B34" s="6"/>
      <c r="C34" s="6" t="s">
        <v>78</v>
      </c>
      <c r="D34" s="9"/>
      <c r="E34" s="6"/>
      <c r="F34" s="6"/>
      <c r="G34" s="6"/>
      <c r="H34" s="2">
        <f>D34*2</f>
        <v>0</v>
      </c>
    </row>
    <row r="35" spans="1:8" x14ac:dyDescent="0.25">
      <c r="A35" s="6"/>
      <c r="B35" s="6"/>
      <c r="C35" s="6" t="s">
        <v>79</v>
      </c>
      <c r="D35" s="9"/>
      <c r="E35" s="6"/>
      <c r="F35" s="6"/>
      <c r="G35" s="6"/>
      <c r="H35" s="2">
        <f>D35</f>
        <v>0</v>
      </c>
    </row>
    <row r="36" spans="1:8" ht="30.75" customHeight="1" x14ac:dyDescent="0.25">
      <c r="A36" s="6"/>
      <c r="B36" s="6"/>
      <c r="C36" s="20" t="s">
        <v>95</v>
      </c>
      <c r="D36" s="9"/>
      <c r="E36" s="6"/>
      <c r="F36" s="6"/>
      <c r="G36" s="6"/>
      <c r="H36" s="2">
        <f>D36*5</f>
        <v>0</v>
      </c>
    </row>
    <row r="37" spans="1:8" x14ac:dyDescent="0.25">
      <c r="A37" s="39" t="s">
        <v>22</v>
      </c>
      <c r="B37" s="44"/>
      <c r="C37" s="45"/>
      <c r="D37" s="6"/>
      <c r="E37" s="6"/>
      <c r="F37" s="6"/>
      <c r="G37" s="6"/>
      <c r="H37" s="1">
        <f>D38*0.5+D39+D40*2</f>
        <v>0</v>
      </c>
    </row>
    <row r="38" spans="1:8" x14ac:dyDescent="0.25">
      <c r="A38" s="6"/>
      <c r="B38" s="6" t="s">
        <v>19</v>
      </c>
      <c r="C38" s="6" t="s">
        <v>92</v>
      </c>
      <c r="D38" s="10"/>
      <c r="E38" s="6" t="s">
        <v>87</v>
      </c>
      <c r="F38" s="26"/>
      <c r="G38" s="6"/>
      <c r="H38" s="5">
        <f>D38*0.5+F38*0.7</f>
        <v>0</v>
      </c>
    </row>
    <row r="39" spans="1:8" x14ac:dyDescent="0.25">
      <c r="A39" s="6"/>
      <c r="B39" s="6" t="s">
        <v>20</v>
      </c>
      <c r="C39" s="6" t="s">
        <v>91</v>
      </c>
      <c r="D39" s="10"/>
      <c r="E39" s="6" t="s">
        <v>88</v>
      </c>
      <c r="F39" s="26"/>
      <c r="G39" s="6"/>
      <c r="H39" s="5">
        <f>D39*0.7+F39*1.5</f>
        <v>0</v>
      </c>
    </row>
    <row r="40" spans="1:8" x14ac:dyDescent="0.25">
      <c r="A40" s="6"/>
      <c r="B40" s="6" t="s">
        <v>21</v>
      </c>
      <c r="C40" s="6" t="s">
        <v>90</v>
      </c>
      <c r="D40" s="10"/>
      <c r="E40" s="6" t="s">
        <v>89</v>
      </c>
      <c r="F40" s="26"/>
      <c r="G40" s="6"/>
      <c r="H40" s="5">
        <f>D40*1.8+F40*2</f>
        <v>0</v>
      </c>
    </row>
    <row r="41" spans="1:8" x14ac:dyDescent="0.25">
      <c r="A41" s="7" t="s">
        <v>23</v>
      </c>
      <c r="B41" s="6"/>
      <c r="C41" s="6"/>
      <c r="D41" s="6"/>
      <c r="E41" s="6"/>
      <c r="F41" s="6"/>
      <c r="G41" s="6"/>
      <c r="H41" s="5"/>
    </row>
    <row r="42" spans="1:8" x14ac:dyDescent="0.25">
      <c r="A42" s="6"/>
      <c r="B42" s="6"/>
      <c r="C42" s="6" t="s">
        <v>24</v>
      </c>
      <c r="D42" s="10"/>
      <c r="E42" s="6"/>
      <c r="F42" s="6"/>
      <c r="G42" s="6"/>
      <c r="H42" s="1">
        <f>D42*0.5</f>
        <v>0</v>
      </c>
    </row>
    <row r="43" spans="1:8" ht="15.75" thickBot="1" x14ac:dyDescent="0.3">
      <c r="A43" s="6"/>
      <c r="B43" s="6"/>
      <c r="C43" s="6"/>
      <c r="D43" s="6"/>
      <c r="E43" s="6"/>
      <c r="F43" s="6"/>
      <c r="G43" s="6"/>
      <c r="H43" s="17">
        <f>SUM(H30:H42)</f>
        <v>0</v>
      </c>
    </row>
    <row r="44" spans="1:8" ht="18.75" customHeight="1" thickTop="1" x14ac:dyDescent="0.25">
      <c r="A44" s="8" t="s">
        <v>51</v>
      </c>
      <c r="B44" s="6"/>
      <c r="C44" s="38" t="s">
        <v>17</v>
      </c>
      <c r="D44" s="38"/>
      <c r="E44" s="6"/>
      <c r="F44" s="39" t="s">
        <v>25</v>
      </c>
      <c r="G44" s="40"/>
      <c r="H44" s="3">
        <f>IF(H48&lt;5, H48,5)</f>
        <v>0</v>
      </c>
    </row>
    <row r="45" spans="1:8" x14ac:dyDescent="0.25">
      <c r="A45" s="27" t="s">
        <v>29</v>
      </c>
      <c r="B45" s="6"/>
      <c r="C45" s="6" t="s">
        <v>30</v>
      </c>
      <c r="D45" s="10"/>
      <c r="E45" s="6"/>
      <c r="F45" s="6"/>
      <c r="G45" s="6"/>
      <c r="H45" s="5">
        <f>D45*3</f>
        <v>0</v>
      </c>
    </row>
    <row r="46" spans="1:8" x14ac:dyDescent="0.25">
      <c r="A46" s="30" t="s">
        <v>98</v>
      </c>
      <c r="B46" s="31"/>
      <c r="C46" s="6" t="s">
        <v>32</v>
      </c>
      <c r="D46" s="10"/>
      <c r="E46" s="6"/>
      <c r="F46" s="6"/>
      <c r="G46" s="6"/>
      <c r="H46" s="5">
        <f>D46</f>
        <v>0</v>
      </c>
    </row>
    <row r="47" spans="1:8" x14ac:dyDescent="0.25">
      <c r="A47" s="30" t="s">
        <v>97</v>
      </c>
      <c r="B47" s="31"/>
      <c r="C47" s="6" t="s">
        <v>31</v>
      </c>
      <c r="D47" s="10"/>
      <c r="E47" s="6"/>
      <c r="F47" s="6"/>
      <c r="G47" s="6"/>
      <c r="H47" s="5">
        <f>D47*0.3</f>
        <v>0</v>
      </c>
    </row>
    <row r="48" spans="1:8" x14ac:dyDescent="0.25">
      <c r="A48" s="6"/>
      <c r="B48" s="6"/>
      <c r="C48" s="6"/>
      <c r="D48" s="6"/>
      <c r="E48" s="6"/>
      <c r="F48" s="6"/>
      <c r="G48" s="6"/>
      <c r="H48" s="15">
        <f>SUM(H45:H47)</f>
        <v>0</v>
      </c>
    </row>
    <row r="49" spans="1:8" x14ac:dyDescent="0.25">
      <c r="A49" s="8" t="s">
        <v>52</v>
      </c>
      <c r="B49" s="6"/>
      <c r="C49" s="38" t="s">
        <v>18</v>
      </c>
      <c r="D49" s="38"/>
      <c r="E49" s="6"/>
      <c r="F49" s="32"/>
      <c r="G49" s="33" t="s">
        <v>25</v>
      </c>
      <c r="H49" s="3">
        <f>IF(H56&lt;30, H56,30)</f>
        <v>0</v>
      </c>
    </row>
    <row r="50" spans="1:8" x14ac:dyDescent="0.25">
      <c r="A50" s="6" t="s">
        <v>33</v>
      </c>
      <c r="B50" s="6"/>
      <c r="C50" s="6" t="s">
        <v>58</v>
      </c>
      <c r="D50" s="10"/>
      <c r="E50" s="6"/>
      <c r="F50" s="6"/>
      <c r="G50" s="6"/>
      <c r="H50" s="5">
        <f>D50*3.5</f>
        <v>0</v>
      </c>
    </row>
    <row r="51" spans="1:8" x14ac:dyDescent="0.25">
      <c r="A51" s="6" t="s">
        <v>34</v>
      </c>
      <c r="B51" s="6"/>
      <c r="C51" s="6" t="s">
        <v>62</v>
      </c>
      <c r="D51" s="10"/>
      <c r="E51" s="6"/>
      <c r="F51" s="6"/>
      <c r="G51" s="6"/>
      <c r="H51" s="5">
        <f>D51*2.5/100</f>
        <v>0</v>
      </c>
    </row>
    <row r="52" spans="1:8" x14ac:dyDescent="0.25">
      <c r="A52" s="6" t="s">
        <v>80</v>
      </c>
      <c r="B52" s="6"/>
      <c r="C52" s="6" t="s">
        <v>57</v>
      </c>
      <c r="D52" s="10"/>
      <c r="E52" s="6"/>
      <c r="F52" s="6"/>
      <c r="G52" s="6"/>
      <c r="H52" s="5">
        <f>D52*7</f>
        <v>0</v>
      </c>
    </row>
    <row r="53" spans="1:8" x14ac:dyDescent="0.25">
      <c r="A53" s="6" t="s">
        <v>81</v>
      </c>
      <c r="B53" s="6"/>
      <c r="C53" s="6" t="s">
        <v>35</v>
      </c>
      <c r="D53" s="10"/>
      <c r="E53" s="6"/>
      <c r="F53" s="6"/>
      <c r="G53" s="6"/>
      <c r="H53" s="5">
        <f>D53*5</f>
        <v>0</v>
      </c>
    </row>
    <row r="54" spans="1:8" x14ac:dyDescent="0.25">
      <c r="A54" s="6" t="s">
        <v>82</v>
      </c>
      <c r="B54" s="6"/>
      <c r="C54" s="6" t="s">
        <v>85</v>
      </c>
      <c r="D54" s="10"/>
      <c r="E54" s="6"/>
      <c r="F54" s="6"/>
      <c r="G54" s="6"/>
      <c r="H54" s="5">
        <f>D54*0.5</f>
        <v>0</v>
      </c>
    </row>
    <row r="55" spans="1:8" x14ac:dyDescent="0.25">
      <c r="A55" s="6" t="s">
        <v>83</v>
      </c>
      <c r="B55" s="6"/>
      <c r="C55" s="6" t="s">
        <v>86</v>
      </c>
      <c r="D55" s="10"/>
      <c r="E55" s="6"/>
      <c r="F55" s="6"/>
      <c r="G55" s="6"/>
      <c r="H55" s="5">
        <f>D55*2</f>
        <v>0</v>
      </c>
    </row>
    <row r="56" spans="1:8" ht="15.75" thickBot="1" x14ac:dyDescent="0.3">
      <c r="A56" s="6"/>
      <c r="B56" s="6"/>
      <c r="C56" s="6"/>
      <c r="D56" s="6"/>
      <c r="E56" s="6"/>
      <c r="F56" s="6"/>
      <c r="G56" s="6"/>
      <c r="H56" s="4">
        <f>SUM(H50:H55)</f>
        <v>0</v>
      </c>
    </row>
    <row r="57" spans="1:8" ht="15.75" thickTop="1" x14ac:dyDescent="0.25">
      <c r="A57" s="8" t="s">
        <v>53</v>
      </c>
      <c r="B57" s="6"/>
      <c r="C57" s="38" t="s">
        <v>17</v>
      </c>
      <c r="D57" s="38"/>
      <c r="E57" s="6"/>
      <c r="F57" s="39" t="s">
        <v>25</v>
      </c>
      <c r="G57" s="40"/>
      <c r="H57" s="3">
        <f>IF(H64&lt;5, H64,5)</f>
        <v>0</v>
      </c>
    </row>
    <row r="58" spans="1:8" x14ac:dyDescent="0.25">
      <c r="A58" s="6" t="s">
        <v>41</v>
      </c>
      <c r="B58" s="6"/>
      <c r="C58" s="6" t="s">
        <v>61</v>
      </c>
      <c r="D58" s="10"/>
      <c r="E58" s="6"/>
      <c r="F58" s="6"/>
      <c r="G58" s="6"/>
      <c r="H58" s="1">
        <f>D58*5/16</f>
        <v>0</v>
      </c>
    </row>
    <row r="59" spans="1:8" x14ac:dyDescent="0.25">
      <c r="A59" s="6" t="s">
        <v>42</v>
      </c>
      <c r="B59" s="6"/>
      <c r="C59" s="6" t="s">
        <v>37</v>
      </c>
      <c r="D59" s="10"/>
      <c r="E59" s="6"/>
      <c r="F59" s="6"/>
      <c r="G59" s="6"/>
      <c r="H59" s="1">
        <f>D59*0.2</f>
        <v>0</v>
      </c>
    </row>
    <row r="60" spans="1:8" x14ac:dyDescent="0.25">
      <c r="A60" s="6" t="s">
        <v>43</v>
      </c>
      <c r="B60" s="6"/>
      <c r="C60" s="6" t="s">
        <v>60</v>
      </c>
      <c r="D60" s="10"/>
      <c r="E60" s="6"/>
      <c r="F60" s="6"/>
      <c r="G60" s="6"/>
      <c r="H60" s="1">
        <f>D60*0.5/16</f>
        <v>0</v>
      </c>
    </row>
    <row r="61" spans="1:8" x14ac:dyDescent="0.25">
      <c r="A61" s="6" t="s">
        <v>39</v>
      </c>
      <c r="B61" s="6"/>
      <c r="C61" s="6"/>
      <c r="E61" s="6"/>
      <c r="F61" s="6"/>
      <c r="G61" s="6"/>
      <c r="H61" s="5"/>
    </row>
    <row r="62" spans="1:8" x14ac:dyDescent="0.25">
      <c r="A62" s="6"/>
      <c r="B62" s="6"/>
      <c r="C62" s="6" t="s">
        <v>38</v>
      </c>
      <c r="D62" s="10"/>
      <c r="E62" s="6"/>
      <c r="F62" s="6"/>
      <c r="G62" s="6"/>
      <c r="H62" s="1">
        <f>D62*1</f>
        <v>0</v>
      </c>
    </row>
    <row r="63" spans="1:8" x14ac:dyDescent="0.25">
      <c r="A63" s="6"/>
      <c r="B63" s="6"/>
      <c r="C63" s="6" t="s">
        <v>40</v>
      </c>
      <c r="D63" s="10"/>
      <c r="E63" s="6"/>
      <c r="F63" s="6"/>
      <c r="G63" s="6"/>
      <c r="H63" s="1">
        <f>D63*0.5</f>
        <v>0</v>
      </c>
    </row>
    <row r="64" spans="1:8" ht="15.75" thickBot="1" x14ac:dyDescent="0.3">
      <c r="A64" s="6"/>
      <c r="B64" s="6"/>
      <c r="C64" s="6"/>
      <c r="D64" s="6"/>
      <c r="E64" s="6"/>
      <c r="F64" s="6"/>
      <c r="G64" s="6"/>
      <c r="H64" s="4">
        <f>SUM(H58:H63)</f>
        <v>0</v>
      </c>
    </row>
    <row r="65" spans="1:8" ht="15.75" thickTop="1" x14ac:dyDescent="0.25">
      <c r="A65"/>
      <c r="B65"/>
      <c r="C65"/>
      <c r="D65"/>
      <c r="E65"/>
      <c r="F65"/>
      <c r="G65"/>
      <c r="H65"/>
    </row>
    <row r="66" spans="1:8" x14ac:dyDescent="0.25">
      <c r="A66"/>
      <c r="B66"/>
      <c r="C66"/>
      <c r="D66"/>
      <c r="E66"/>
      <c r="F66"/>
      <c r="G66"/>
      <c r="H66"/>
    </row>
    <row r="67" spans="1:8" x14ac:dyDescent="0.25">
      <c r="A67"/>
      <c r="B67"/>
      <c r="C67"/>
      <c r="D67"/>
      <c r="E67"/>
      <c r="F67"/>
      <c r="G67"/>
      <c r="H67"/>
    </row>
    <row r="68" spans="1:8" x14ac:dyDescent="0.25">
      <c r="A68"/>
      <c r="B68"/>
      <c r="C68"/>
      <c r="D68"/>
      <c r="E68"/>
      <c r="F68"/>
      <c r="G68"/>
      <c r="H68"/>
    </row>
    <row r="69" spans="1:8" x14ac:dyDescent="0.25">
      <c r="A69"/>
      <c r="B69"/>
      <c r="C69"/>
      <c r="D69"/>
      <c r="E69"/>
      <c r="F69"/>
      <c r="G69"/>
      <c r="H69"/>
    </row>
    <row r="70" spans="1:8" x14ac:dyDescent="0.25">
      <c r="A70"/>
      <c r="B70"/>
      <c r="C70"/>
      <c r="D70"/>
      <c r="E70"/>
      <c r="F70"/>
      <c r="G70"/>
      <c r="H70"/>
    </row>
    <row r="71" spans="1:8" x14ac:dyDescent="0.25">
      <c r="A71"/>
      <c r="B71"/>
      <c r="C71"/>
      <c r="D71"/>
      <c r="E71"/>
      <c r="F71"/>
      <c r="G71"/>
      <c r="H71"/>
    </row>
    <row r="72" spans="1:8" x14ac:dyDescent="0.25">
      <c r="A72"/>
      <c r="B72"/>
      <c r="C72"/>
      <c r="D72"/>
      <c r="E72"/>
      <c r="F72"/>
      <c r="G72"/>
      <c r="H72"/>
    </row>
    <row r="73" spans="1:8" x14ac:dyDescent="0.25">
      <c r="A73"/>
      <c r="B73"/>
      <c r="C73"/>
      <c r="D73"/>
      <c r="E73"/>
      <c r="F73"/>
      <c r="G73"/>
      <c r="H73"/>
    </row>
    <row r="74" spans="1:8" x14ac:dyDescent="0.25">
      <c r="A74"/>
      <c r="B74"/>
      <c r="C74"/>
      <c r="D74"/>
      <c r="E74"/>
      <c r="F74"/>
      <c r="G74"/>
      <c r="H74"/>
    </row>
    <row r="75" spans="1:8" x14ac:dyDescent="0.25">
      <c r="A75"/>
      <c r="B75"/>
      <c r="C75"/>
      <c r="D75"/>
      <c r="E75"/>
      <c r="F75"/>
      <c r="G75"/>
      <c r="H75"/>
    </row>
    <row r="76" spans="1:8" x14ac:dyDescent="0.25">
      <c r="A76"/>
      <c r="B76"/>
      <c r="C76"/>
      <c r="D76"/>
      <c r="E76"/>
      <c r="F76"/>
      <c r="G76"/>
      <c r="H76"/>
    </row>
    <row r="77" spans="1:8" x14ac:dyDescent="0.25">
      <c r="A77"/>
      <c r="B77"/>
      <c r="C77"/>
      <c r="D77"/>
      <c r="E77"/>
      <c r="F77"/>
      <c r="G77"/>
      <c r="H77"/>
    </row>
    <row r="78" spans="1:8" x14ac:dyDescent="0.25">
      <c r="A78"/>
      <c r="B78"/>
      <c r="C78"/>
      <c r="D78"/>
      <c r="E78"/>
      <c r="F78"/>
      <c r="G78"/>
      <c r="H78"/>
    </row>
    <row r="79" spans="1:8" x14ac:dyDescent="0.25">
      <c r="A79"/>
      <c r="B79"/>
      <c r="C79"/>
      <c r="D79"/>
      <c r="E79"/>
      <c r="F79"/>
      <c r="G79"/>
      <c r="H79"/>
    </row>
    <row r="80" spans="1:8" x14ac:dyDescent="0.25">
      <c r="A80"/>
      <c r="B80"/>
      <c r="C80"/>
      <c r="D80"/>
      <c r="E80"/>
      <c r="F80"/>
      <c r="G80"/>
      <c r="H80"/>
    </row>
    <row r="81" spans="1:8" x14ac:dyDescent="0.25">
      <c r="A81"/>
      <c r="B81"/>
      <c r="C81"/>
      <c r="D81"/>
      <c r="E81"/>
      <c r="F81"/>
      <c r="G81"/>
      <c r="H81"/>
    </row>
    <row r="82" spans="1:8" x14ac:dyDescent="0.25">
      <c r="A82"/>
      <c r="B82"/>
      <c r="C82"/>
      <c r="D82"/>
      <c r="E82"/>
      <c r="F82"/>
      <c r="G82"/>
      <c r="H82"/>
    </row>
    <row r="83" spans="1:8" x14ac:dyDescent="0.25">
      <c r="A83"/>
      <c r="B83"/>
      <c r="C83"/>
      <c r="D83"/>
      <c r="E83"/>
      <c r="F83"/>
      <c r="G83"/>
      <c r="H83"/>
    </row>
    <row r="84" spans="1:8" x14ac:dyDescent="0.25">
      <c r="A84"/>
      <c r="B84"/>
      <c r="C84"/>
      <c r="D84"/>
      <c r="E84"/>
      <c r="F84"/>
      <c r="G84"/>
      <c r="H84"/>
    </row>
    <row r="85" spans="1:8" x14ac:dyDescent="0.25">
      <c r="A85"/>
      <c r="B85"/>
      <c r="C85"/>
      <c r="D85"/>
      <c r="E85"/>
      <c r="F85"/>
      <c r="G85"/>
      <c r="H85"/>
    </row>
    <row r="86" spans="1:8" x14ac:dyDescent="0.25">
      <c r="A86"/>
      <c r="B86"/>
      <c r="C86"/>
      <c r="D86"/>
      <c r="E86"/>
      <c r="F86"/>
      <c r="G86"/>
      <c r="H86"/>
    </row>
    <row r="87" spans="1:8" x14ac:dyDescent="0.25">
      <c r="A87"/>
      <c r="B87"/>
      <c r="C87"/>
      <c r="D87"/>
      <c r="E87"/>
      <c r="F87"/>
      <c r="G87"/>
      <c r="H87"/>
    </row>
    <row r="88" spans="1:8" x14ac:dyDescent="0.25">
      <c r="A88"/>
      <c r="B88"/>
      <c r="C88"/>
      <c r="D88"/>
      <c r="E88"/>
      <c r="F88"/>
      <c r="G88"/>
      <c r="H88"/>
    </row>
    <row r="89" spans="1:8" x14ac:dyDescent="0.25">
      <c r="A89"/>
      <c r="B89"/>
      <c r="C89"/>
      <c r="D89"/>
      <c r="E89"/>
      <c r="F89"/>
      <c r="G89"/>
      <c r="H89"/>
    </row>
    <row r="90" spans="1:8" x14ac:dyDescent="0.25">
      <c r="A90"/>
      <c r="B90"/>
      <c r="C90"/>
      <c r="D90"/>
      <c r="E90"/>
      <c r="F90"/>
      <c r="G90"/>
      <c r="H90"/>
    </row>
    <row r="91" spans="1:8" x14ac:dyDescent="0.25">
      <c r="A91"/>
      <c r="B91"/>
      <c r="C91"/>
      <c r="D91"/>
      <c r="E91"/>
      <c r="F91"/>
      <c r="G91"/>
      <c r="H91"/>
    </row>
  </sheetData>
  <sheetProtection password="D953" sheet="1" objects="1" scenarios="1"/>
  <mergeCells count="22">
    <mergeCell ref="C49:D49"/>
    <mergeCell ref="C57:D57"/>
    <mergeCell ref="F49:G49"/>
    <mergeCell ref="F57:G57"/>
    <mergeCell ref="C5:G5"/>
    <mergeCell ref="A2:H2"/>
    <mergeCell ref="A1:H1"/>
    <mergeCell ref="A3:C3"/>
    <mergeCell ref="A37:C37"/>
    <mergeCell ref="C6:D6"/>
    <mergeCell ref="C15:D15"/>
    <mergeCell ref="C14:D14"/>
    <mergeCell ref="C29:D29"/>
    <mergeCell ref="F14:G14"/>
    <mergeCell ref="F29:G29"/>
    <mergeCell ref="A46:B46"/>
    <mergeCell ref="A47:B47"/>
    <mergeCell ref="F6:G6"/>
    <mergeCell ref="A7:A8"/>
    <mergeCell ref="A9:A10"/>
    <mergeCell ref="C44:D44"/>
    <mergeCell ref="F44:G44"/>
  </mergeCells>
  <pageMargins left="0.25" right="0.25" top="0.75" bottom="0.75" header="0.3" footer="0.3"/>
  <pageSetup paperSize="9" scale="67" fitToWidth="0" fitToHeight="0" orientation="portrait" r:id="rId1"/>
  <headerFooter>
    <oddHeader xml:space="preserve"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5:J5"/>
  <sheetViews>
    <sheetView workbookViewId="0">
      <selection activeCell="K16" sqref="K16"/>
    </sheetView>
  </sheetViews>
  <sheetFormatPr defaultRowHeight="15" x14ac:dyDescent="0.25"/>
  <sheetData>
    <row r="5" spans="9:10" x14ac:dyDescent="0.25">
      <c r="I5">
        <v>8</v>
      </c>
      <c r="J5" t="s">
        <v>70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Cabral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curriculo</dc:subject>
  <dc:creator>coordenação CPGMV</dc:creator>
  <cp:lastModifiedBy>P</cp:lastModifiedBy>
  <cp:lastPrinted>2014-10-20T23:07:20Z</cp:lastPrinted>
  <dcterms:created xsi:type="dcterms:W3CDTF">2011-09-27T16:24:42Z</dcterms:created>
  <dcterms:modified xsi:type="dcterms:W3CDTF">2014-10-20T23:27:57Z</dcterms:modified>
</cp:coreProperties>
</file>